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7" yWindow="32767" windowWidth="23040" windowHeight="8256" activeTab="0"/>
  </bookViews>
  <sheets>
    <sheet name="Arkusz" sheetId="1" r:id="rId1"/>
  </sheets>
  <definedNames>
    <definedName name="_xlnm.Print_Area" localSheetId="0">'Arkusz'!$A$1:$J$264</definedName>
    <definedName name="_xlnm.Print_Titles" localSheetId="0">'Arkusz'!$10:$12</definedName>
  </definedNames>
  <calcPr fullCalcOnLoad="1"/>
</workbook>
</file>

<file path=xl/sharedStrings.xml><?xml version="1.0" encoding="utf-8"?>
<sst xmlns="http://schemas.openxmlformats.org/spreadsheetml/2006/main" count="304" uniqueCount="174">
  <si>
    <t xml:space="preserve">Ilość </t>
  </si>
  <si>
    <t>Producent</t>
  </si>
  <si>
    <t>szt.</t>
  </si>
  <si>
    <t>CENA GRUPY</t>
  </si>
  <si>
    <t>Wadium</t>
  </si>
  <si>
    <t>Jednostka
miary</t>
  </si>
  <si>
    <t>Nr
gr.</t>
  </si>
  <si>
    <t>Nr
poz.</t>
  </si>
  <si>
    <t>VAT
(%)</t>
  </si>
  <si>
    <t>Cena brutto
(zł)</t>
  </si>
  <si>
    <t>Cena
jednostkowa
brutto (zł)</t>
  </si>
  <si>
    <t>ZAPOZNAJ SIĘ Z INSTRUKCJĄ:</t>
  </si>
  <si>
    <t>b) stawkę podatku od towarów i usług, w kolumnie 8 - VAT (%), należy wpisać cyfrą np. 5, 8, 23,</t>
  </si>
  <si>
    <t>c) cenę brutto pozycji należy obliczyć: Cena brutto (zł) (kolumna 9) = Ilość (kolumna 6) x Cena jednostkowa brutto (zł) (kolumna 7).</t>
  </si>
  <si>
    <r>
      <rPr>
        <b/>
        <sz val="9"/>
        <rFont val="Arial"/>
        <family val="2"/>
      </rPr>
      <t>Niniejszy Załącznik zawiera formuły programu Excel</t>
    </r>
    <r>
      <rPr>
        <sz val="9"/>
        <rFont val="Arial"/>
        <family val="2"/>
      </rPr>
      <t>, uwzględniające zasady obliczenia ceny oferowanej pozycji, zgodnie z instrukcją wskazaną poniżej.</t>
    </r>
  </si>
  <si>
    <t>Nazwa handlowa
i numer katalogowy</t>
  </si>
  <si>
    <t>Instrukcja obliczenia ceny oferowanej pozycji (dostyczy pozostałych pozycji):</t>
  </si>
  <si>
    <t>a) cenę jednostkową brutto (zł) pozycji należy wpisać do formularza cenowego z dokładnością do 1 grosza (kolumna 7),</t>
  </si>
  <si>
    <r>
      <rPr>
        <b/>
        <sz val="9"/>
        <rFont val="Arial"/>
        <family val="2"/>
      </rPr>
      <t>W przypadku zaoferowania</t>
    </r>
    <r>
      <rPr>
        <sz val="9"/>
        <rFont val="Arial"/>
        <family val="2"/>
      </rPr>
      <t xml:space="preserve"> materiałów medycznych zawierających części lub elementy nieujęte w opisie produktu (nie dotyczy części lub elementów o charakterze wyłącznie konstrukcyjnym)</t>
    </r>
  </si>
  <si>
    <t>lub w przypadku modyfikacji kolumn 5 i 6, wymagana jest zgoda Zamawiającego w trybie art. 38 Pzp.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</si>
  <si>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</si>
  <si>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</si>
  <si>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</si>
  <si>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</si>
  <si>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</si>
  <si>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</si>
  <si>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</si>
  <si>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</si>
  <si>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</si>
  <si>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</si>
  <si>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Trokar 5mm bezostrzowy z końcówką w kształcie nosa delfina ułatwiającą wprowadzanie trokara z karbowaną kaniulą długą (15 cm) i zaworem insuflacyjnym. Sterylny</t>
  </si>
  <si>
    <t>Trokar 12mm (z systemem uszczelek umożliwiającym wprowadzanie narzędzi 5-12mm bez konieczności używania dodatkowej redukcji), bezostrzowy z końcówką w kształcie nosa delfina ułatwiającą wprowadzanie trokara z karbowaną kaniulą długą (15 cm) i trzystopniowym zaworem insuflacyjnym (umożliwiającym desuflację bez odłączania drenu z CO2). Sterylny.</t>
  </si>
  <si>
    <t>Opatrunek chłonny  tworzący  z wydzieliną  postać spoistego żelu dopasowywującego się do łożyska rany. Z wodoodporną poliuretanową  warstwą zewnętrzną, umożliwiająca odparowanie nadmiaru wilgoci i zapewniającą ochronę   z zewnątrz .Wielowarstwowa część chłonna zawierająca piankę poliuretanową oraz warstwę  kontaktową z karboxymetylocelulozy sodowej .Może być stosowany jako opatrunek wtórny do opatrunku opisanego niżej.W wersji przylepnej.</t>
  </si>
  <si>
    <t>10x10 cm</t>
  </si>
  <si>
    <t>17,5x17,5 cm</t>
  </si>
  <si>
    <t>25x30 cm</t>
  </si>
  <si>
    <t>Opatrunek chłonny  przeciwbakteryjny składający się z dwóch warstw włókien  z karboxymetylocelulozy połączonych przeszyciami  tworzących z wydzieliną postać spoistego żelu , z dodatkiem jonów srebra ( 1,2%) ,EDTA, BeCl, niszczący biofilm i zapobiegający się jego odtwarzaniu.</t>
  </si>
  <si>
    <t>15x15 cm</t>
  </si>
  <si>
    <t>20x30 cm</t>
  </si>
  <si>
    <t>Opatrunek hydrokoloidowy cienki i elastyczny wykonany z 3 hydrokoloidów: karboksymetylocelulozy sodowej, pektyny i żelatyny zawieszonych w macierzy polimerowej - zapewnia optymalne, wilgotne środowisko gojenia ran, półprzeźroczysty, samoprzylepny, wodoodporny</t>
  </si>
  <si>
    <t>Opatrunek hydrokoloidowy zbudowany z 3 hydrokoloidów: karboksymetylocelulozy sodowej, pektyny, żelatyny zawieszonych w macierzy polimerowej - zapewniający szybkie pochłanianie wysięku i wilgotne środowisko gojenia się ran, wodoodporny.</t>
  </si>
  <si>
    <t>Opatrunek jałowy chłonny na włókninie z opatrunkiem owalnym</t>
  </si>
  <si>
    <t>9,5 cm x 6,5 cm x 1 szt.</t>
  </si>
  <si>
    <t>Opatrunek jałowy z wkładem chłonnym na włókninie z opatrunkiem nieprzywierającym do rany</t>
  </si>
  <si>
    <t>5 cm x 7,2 cm x 1 szt.</t>
  </si>
  <si>
    <t>10 cm x 6 cm x 1 szt.</t>
  </si>
  <si>
    <t>10 cm x 8 cm x 1 szt.</t>
  </si>
  <si>
    <t>8 cm x 15 cm x 1 szt.</t>
  </si>
  <si>
    <t>10 cm x 20 cm x 1 szt.</t>
  </si>
  <si>
    <t>10 cm x 25 cm x 1 szt.</t>
  </si>
  <si>
    <t>10 cm x 30 cm x 1 szt.</t>
  </si>
  <si>
    <t>10 cm x 35 cm x 1 szt.</t>
  </si>
  <si>
    <t>Kompres czterowarstwowy niejałowy, 20 cm x 10 cm, wysokochłonny a 50 szt.</t>
  </si>
  <si>
    <t>op.</t>
  </si>
  <si>
    <t>Opatrunek antybakteryjny, jałowy, z maścią z trójglicerydów, zawierający metaliczne srebro naniesione na siatkę poliamidową 10 cm x 10 cm a 10 szt.</t>
  </si>
  <si>
    <t>Serweta jałowa, ofoliowana, barierowa, dwuwarstwowa o gramaturze minimum 54 g/m²bez taśmy lepnej</t>
  </si>
  <si>
    <t xml:space="preserve">w rozmiarze 50 cm x 50 cm </t>
  </si>
  <si>
    <t>w rozmiarze 75 cm x 45 cm.</t>
  </si>
  <si>
    <t>w rozmiarze 75 cm x 90 cm.</t>
  </si>
  <si>
    <t>w rozmiarze 90 cm x 150 cm.</t>
  </si>
  <si>
    <t>w rozmiarze 150 cm x 200 cm.</t>
  </si>
  <si>
    <t>Serweta chirurgiczna dwuwarstwowa z włókniny polipropylenowo-polietylenowej z taśmą lepną, szerokości min. 5 cm o gramaturze min.55g/m2</t>
  </si>
  <si>
    <t>rozmiar 50x 50 cm</t>
  </si>
  <si>
    <t>rozmiar 45x75cm.</t>
  </si>
  <si>
    <t>rozmiar 75 x 90 cm.</t>
  </si>
  <si>
    <t>Kompresy gazowe jałowe 17 nitkowe 12-warstwowe</t>
  </si>
  <si>
    <t>17 nit. 12 w. 5 cm x 5 cm x 3 szt.</t>
  </si>
  <si>
    <t>17 nit. 12w. 7,5 cm x 7,5 cm x 5 szt.</t>
  </si>
  <si>
    <t>17 nit. 12 w. 10 cm x 10 cm x 5 szt.</t>
  </si>
  <si>
    <t>17 nit. 12 w. 10 cm x 20 cm x 3 szt.</t>
  </si>
  <si>
    <t>17 nit. 12 w. 10 cm x 10 cm x 20 szt.</t>
  </si>
  <si>
    <t>Kompresy gazowe niejałowe 17 nitkowe 12 warstwowe</t>
  </si>
  <si>
    <t>17 nit. 12 w. 5 cm x 5 cm x 100 szt.</t>
  </si>
  <si>
    <t>17 nit. 12 w 7,5 cm x 7,5 cm x 100 szt.</t>
  </si>
  <si>
    <t>17 nit. 12 w. 10 cm x 10 cm x 100 szt.</t>
  </si>
  <si>
    <t>17 nit. 12 w. 10 cm x 20 cm x 100 szt.</t>
  </si>
  <si>
    <t>Gaza opatrunkowa bawełniana 17 nitkowa szer. 90 cm.</t>
  </si>
  <si>
    <t>m.b.</t>
  </si>
  <si>
    <t>Serweta operacyjna z gazy jałowej, 17 nitek, 4 warstwy, 45 cm x 45 cm z nitką radiacyjną a 2 szt. (z dłuższa tasiemką).</t>
  </si>
  <si>
    <t>Kompresy jałowe włókninowe o gramaturze 30g/m2  4-warstwowe</t>
  </si>
  <si>
    <t>5x 5cm x 2 szt</t>
  </si>
  <si>
    <t>7,5x7,5 cmx 3 szt</t>
  </si>
  <si>
    <t>7,5x7,5x10 szt</t>
  </si>
  <si>
    <t>Ściereczka jałowa do osuszania rąk, celulozowe, 50 cm x 40 cm x 1 szt.</t>
  </si>
  <si>
    <t>Plaster włóknina/papier o szerokości 2,5 cm x , do cięcia , rolka   o długości 900-1000 cm</t>
  </si>
  <si>
    <t xml:space="preserve">Pieluchomajtki dla dorosłych do stosowania przy cięzkiej inkontynencji moczu i kału, anatomiczny kształt,podwójny wkład chłonny, zabezpieczony przed przesuwaniem z superabsorbentem, paroprzepuszczalne(oddychające) na całej powierzchni, powłoka zewnętrzna i wewnętrxzna włokninowa, co najmniej dwie pary przylepcorzepów umożliwiających wielokrotne zapinanie i odpinanie, co najmniej jeden elastycznyściągacz taliowy, elastyczne ściągacze udowe, elastyczne falbanki wewnętrzne zabezpieczające przed przeciekaniem( skierowane do wewnątrz lub na zewnątrz), wskażnik wilgotności w postaci co najmniej jednego barwnego paska zmieniającego kolor pod wpływem moczu, bezlateksowe . </t>
  </si>
  <si>
    <t>obwód pasa co najmniej 110 cm , minimalna chłonnośc co najmniej 2400g</t>
  </si>
  <si>
    <t>obwód pasa co najmniej 140 cm , minimalna chłonnośc co najmniej 2700g</t>
  </si>
  <si>
    <t>obwód pasa co najmniej 160 cm , minimalna chłonnośc co najmniej 2750g</t>
  </si>
  <si>
    <t>Przyrząd do przetaczania płynów infuzyjnych, komora kroplowa bez PVC o długości min. 50mm w części przezroczystej, całość wolna od ftalanów (informacja na opakowaniu jednostkowym), zacisk rolkowy wyposażony w uchwyt na dren oraz możliwość zabezpieczenia igły biorczej po użyciu, nazwa producenta bezpośrednio na przyrządzie, wyposażone w opaskę lub gumkę stabilizującą dren wewnątrz opakowania, opakowanie kolorystyczne folia-papier, sterylny</t>
  </si>
  <si>
    <t xml:space="preserve"> dren do leków światłoczułych (bursztynowy) </t>
  </si>
  <si>
    <t>dren  przezroczysty</t>
  </si>
  <si>
    <t>Opatrunek w postaci gąbki z polialkoholu winylowego.Gąbka zbudowana z trójwymiarowych , otwartych i polączonych ze sobą komórek pozwalających na uzyskanie skutecznej filtracji wysięku oraz utrzymywania równowagi pomiędzy wilgocią zatrzymywaną a wydaloną z opatrunku .Gąbka zawiera błękit metylenowy i fiolet gencjany .</t>
  </si>
  <si>
    <t>15,2x15,2 cm</t>
  </si>
  <si>
    <t>10,2x10,2 cm</t>
  </si>
  <si>
    <t>Serweta jałowa z włókniny polipropylenowej o gramaturze 35 g/m2 rozmiar 80 cm x 90 cm a 1 szt., opakowanie typu blister.</t>
  </si>
  <si>
    <t>opak.</t>
  </si>
  <si>
    <t>Test paskowy do glukometru ACCU-CHEK PERFORMA NANO, używanego przez Zamawiającego, opakowanie a 50 pasków.</t>
  </si>
  <si>
    <t>Igły do portów,Igła prosta do portów, o specjalnie wyprofilowanym zakończeniu, do wlewów krótkoterminowych, 20G x 40 mm.</t>
  </si>
  <si>
    <t>Test paskowy do glukometru OPTIUM XIDO - pomiar glukozy, używanego przez Zamawiającego, opakowanie a 50 pasków.</t>
  </si>
  <si>
    <t>Łącznik (dwa końce żeńskie), stosowany do łączenia drenu do ssaka z cewnikiem do odsysania, do aspiracji wydzieliny z drzewa oskrzelowego.</t>
  </si>
  <si>
    <t>Gąbka chirurgiczna do retrakcji jałowa dł. 30 i 45 cm.
Retraktor narządów miękkich, kształtowalny wykonany z listwy stalowej, pianki PU i powłoki poliamidowej, pakowamy podwójnie w opakowanie foliowo-papierowe i wewnętrzny worek papierowy, w zestawie dwie naklejki do dokumentacji, chłonność 100 ml/200 ml.</t>
  </si>
  <si>
    <t>Cewnik typu yankauer z osłonką i z silikonową końcówką o długości roboczej po zsunięciu osłonki minimum 14 cm, uniwersalny uchwyt ssący z suwakową regulacją siły ssania, łącznik ‘’Y’’ do układu ssącego o konstrukcji: dwa końce męskie zagięte pod kątem prostym w stosunku do jednego końca żeńskiego (lejka).</t>
  </si>
  <si>
    <t>Osłona na kończynę, sterylna, z folii polietylenowej, barierowej dla mikroorganizmów i odpornej na uszkodzenia, o wymiarach 75 x 120 cm, waga podstawowa 66 g/m2, pakowana po 2 sztuki.</t>
  </si>
  <si>
    <t>Dren do histeroskopu z pompą płuczącą, firmy KARL STORZ (używanego przez Zamawiającego). Dren płuczący, sterylny, jednorazowego użytku, z dwoma igłami przekłuwającymi. Op. = 10 szt.</t>
  </si>
  <si>
    <t xml:space="preserve"> Zestaw drenu do płukania, z 2 igłami, do pompy HYSTEROMAT E.A.S.I. i UROMAT E.A.S.I. (używanej przez Zamawiającego), sterylny. Pakowany po 10 szt. </t>
  </si>
  <si>
    <t xml:space="preserve">Zestaw drenu do odsysania, do pompy HYSTEROMAT E.A.S.I. i UROMAT E.A.S.I. (używanej przez Zamawiającego), sterylny. Pakowany po 10 szt. </t>
  </si>
  <si>
    <t xml:space="preserve">Dren płuczący, z 2 igłami przekuwającymi, do zastosowania z pompą KARL STORZ HAMOU ENDOMAT (LAP) (używaną przez Zamawiającego), do zabiegów laparoskopowych, sterylny, pakowany po 10 szt. </t>
  </si>
  <si>
    <t xml:space="preserve">Elektroda neutralna do generatora RF NT2000iX (używanym przez Zamawiającego), jednorazowa, referencyjna, wyposażona w zatopiony w strukturę elektrody przewód umożliwiający bezpośrednie podłączenie do generatora </t>
  </si>
  <si>
    <t>Elektroda RF wielorazowego użytku kompatybilna z generatorem NT2000iX (używanym przez Zamawiającego), kompatybilna z kaniulami prostymi RF opisanymi poniżej, wyposażona w czujnik umieszczony w trzonie elektrody, automatycznie walidujący zgodność elektroda-kaniula.Długość części aktywnej 50 mm.</t>
  </si>
  <si>
    <t>Elektroda RF wielorazowego użytku kompatybilna z generatorem NT2000iX (używanym przez Zamawiającego), kompatybilna z kaniulami prostymi RF opisanymi poniżej, wyposażona w czujnik umieszczony w trzonie elektrody, automatycznie walidujący zgodność elektroda-kaniula.Długość części aktywnej 100 mm.</t>
  </si>
  <si>
    <t>Elektroda RF wielorazowego użytku kompatybilna z generatorem NT2000iX (używanym przez Zamawiającego), kompatybilna z kaniulami prostymi RF opisanymi poniżej ,wyposażona w czujnik umieszczony w trzonie elektrody, automatycznie walidujący zgodność elektroda-kaniula.Długość części aktywnej 150 mm.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</si>
  <si>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</si>
  <si>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50 mm, 22G, długość części odizolowanej: 10mm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</si>
  <si>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</si>
  <si>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20G, długość części odizolowanej: 5 mm.</t>
  </si>
  <si>
    <t>Kaniula prosta RF. Igła jednorazowego użytku kompatybilna z generatorem NT2000iX (używanym przez Zamawiającego). Igła pokryta powłoką teflonową techniką naparowywania nanocząsteczkowego i wyposażona w złącze Luer Lock Rozmiar 100 mm, 22G,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</si>
  <si>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100 mm, 18G,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</si>
  <si>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10 mm.</t>
  </si>
  <si>
    <t>Kaniula prosta RF. Igła jednorazowego użytku kompatybilna z generatorem NT2000iX (używanym przez Zamawiającego). Igła pokryta powłoką teflonową techniką naparowywania nanocząsteczkowego i wyposażona w złącze Luer Lock Rozmiar 150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</si>
  <si>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50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</si>
  <si>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</si>
  <si>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</si>
  <si>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22G,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</si>
  <si>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</si>
  <si>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</si>
  <si>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100 mm, 18G, długość części odizolowanej: 5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</si>
  <si>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20G, długość części odizolowanej: 10 mm.</t>
  </si>
  <si>
    <t>Kaniula zakrzywiona RF. Igła jednorazowego użytku kompatybilna z generatorem NT2000iX (używanym przez Zamawiającego). Igła zakrzywiona pokryta powłoką teflonową techniką naparowywania nanocząsteczkowego i wyposażona w złącze Luer Lock.Rozmiar 150 mm, 18G, długość części odizolowanej: 10 mm.</t>
  </si>
  <si>
    <t>Igła lokalizacyjna przeznaczona do przedoperacyjnej lokalizacji niewyczuwalnych palpacyjnie zmian w piersi, wyposażona w przesuwalny ogranicznik głębokości wkłucia, znakowana co centymetr, z przezroczystym uchwytem Luer pozwalającym na iniekcję barwnika lub aspirację płynów.</t>
  </si>
  <si>
    <t xml:space="preserve">Igła do biopsji tkanki kostnej wyposażona w zewnętrzną kaniulę ekstrakcyjną, z ergonomicznym uchwytem typu "T", Kaniula igły wykonana z wysokiej jakości hartowanej stali nierdzewnej,posiada oznaczenia centymetrowe, zaostrzenie kaniuli typu „usta ryby”.Wyposażona jest w system zabezpieczający (zatrzask) gwarantujący unieruchomienie podczas wkłuwania. Uchwt z podłączeniem luer-lock.Igła posiada drut, który mierzy długość próbki obecnej w kaniuli oraz dodatkowo ułatwia wydobycie pobranej próbki. Igła typu rynienka 11Gx110 mm </t>
  </si>
  <si>
    <t>20 G x 70 mm,  20 G x 100mm  nierepozycyjna z kotwiczką typu Z</t>
  </si>
  <si>
    <t>Igła biopsyjna do pobierania szpiku, rozmiar 1,6mm, płynna regulacja długości w zakresie 40-60mm, ergonomiczny uchwyt z nakładką przedłużającą uchwyt do 62 mm długości poprawiającą komfort pracy oraz lepszą przyczepność i stabilizację w dłoni podczas wykonywania biopsji, ostrze skośne, łącznik Luer-Lock metalowy umożliwiający podłączenie strzykawek o pojemnościach od 5-20ml, skala na regulatorze, barwne oznaczenie rozmiaru igły, sterylna</t>
  </si>
  <si>
    <t>Zestawy opatrunkowe kompatybilne z urządzeniami do terapii podciśnieniowej VAC (InfoVac, Simplycity Activac używanych przez zamawiającego )</t>
  </si>
  <si>
    <t>Zestaw opatrunkowy do terapii podciśnieniowej 25,6x15x3,2 cm. Jałowy opatrunek,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 2 szt.</t>
  </si>
  <si>
    <t>Zestaw opatrunkowy do terapii podciśnieniowej 10x75x3,2cm. Jałowy opatrunek, koloru czarnego, wykonany z siatkowego poliuretanu (PE ), o otwartych porach, duża zdolność odprowadzania płynów, zastosowanie powinno wspomagać tworzenie tkanki ziarninowej, stosowany w ranach zakażonych, dren o przekroju pięciootworowym z zaciskiem do drenu, folia samoprzylepna do opatrunku.</t>
  </si>
  <si>
    <t>Zestaw opatrunkowy do terapii podciśnieniowej ze srebrem 25,6x15x3,2 cm. Jałowy opatrunek 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</si>
  <si>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Zestaw opatrunkowy do terapii podciśnieniowej ze srebrem 18x12,5x3,2 cm. Jałowy opatrunek 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 2 szt.</t>
  </si>
  <si>
    <t>Zestaw opatrunkowy do terapii podciśnieniowej ze srebrem 10x7,5x3,2 cm. Jałowy opatrunek , koloru szarego, wykonany z siatkowego poliuretanu (PE ), zawierający metaliczne srebro, o otwartych porach, ma dużą zdolność odprowadzania płynów, wspomaga tworzenie tkanki ziarninowej, stosowany w ranach zakażonych. Jony srebra zmniejszają Gram-ujemne i Gram-dodatnie bakterie i przyczynia się do zmniejszenia infekcji w ranach, dren o przekroju pięciootworowym z zaciskiem do drenu, folia samoprzylepna do opatrunku.</t>
  </si>
  <si>
    <t>Zbiornik z żelem 1000 ml. Jednorazowy zbiornik do urządzenia, o pojemności 1000 ml, do gromadzenia wydzieliny z rany, z bakteriobójczy żelem, z hydrofobowym filtrem z węglem aktywnym, filtrem antybakteryjnym, drenem, zaciskiem do drenu i złączem do podłączania do drenu.</t>
  </si>
  <si>
    <t>Zbiornik z żelem 500 ml. Jednorazowy zbiornik do urządzenia, o pojemności 500 ml, do gromadzenia wydzieliny z rany, z bakteriobójczy żelem, z hydrofobowym filtrem z węglem aktywnym, filtrem antybakteryjnym, drenem, zaciskiem do drenu i złączem do podłączania do drenu.</t>
  </si>
  <si>
    <t>Zbiornik z żelem 300 ml. Jednorazowy zbiornik do urządzenia, o pojemności 300 ml, do gromadzenia wydzieliny z rany, z bakteriobójczym żelem , z dwoma hydrofobowymi filtrami z węglem aktywnym, filtrem antybakteryjnym, drenem, zaciskiem do drenu i złączem do podłączania do drenu.</t>
  </si>
  <si>
    <t>Folia samoprzylepna 30,5x26 cm. Samoprzylepna folia okluzyjna do mocowania i uszczelniania opatrunku.</t>
  </si>
  <si>
    <t>Podkładka dociskająca opatrunek i folię, z osadzonym drenem odprowadzającym wydzielinę z rany, z zaciskiem do drenu oraz złączem do podłączania drenu podkładki do drenu zbiornika.</t>
  </si>
  <si>
    <t>Zestaw opatrunkowy do stosowania na zamkniętą ranę , z gąbki poliuretanowej i warstwy pośredniej z jonami srebra 0,019% ( w celu zmniejszania kolonizacji bakterii) wymiary 90 cm x 6,4 cm x 1,8 cm , 4 folie, dren do łączenia ze zbiornikiem , 2 paski hydrokoloidowe.</t>
  </si>
  <si>
    <t>Zestaw opatrunkowy złożony z pianki poliuretanowej wymiary 25,4 x 6,4 x 1,8 , folii poliuretanowej rozmiar 35,6 x 20,3cm i z drenem łączącym zintegrowanym z opatrunkiem.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</si>
  <si>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</si>
  <si>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</si>
  <si>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</si>
  <si>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</si>
  <si>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</si>
  <si>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</si>
  <si>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</si>
  <si>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</si>
  <si>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</si>
  <si>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</si>
  <si>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</si>
  <si>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</si>
  <si>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E13</t>
  </si>
  <si>
    <t>E14</t>
  </si>
  <si>
    <t>E15</t>
  </si>
  <si>
    <t>E16</t>
  </si>
  <si>
    <t>E17</t>
  </si>
  <si>
    <t>E18</t>
  </si>
  <si>
    <t>E19</t>
  </si>
  <si>
    <t>E20</t>
  </si>
  <si>
    <t>E21</t>
  </si>
  <si>
    <t>E22</t>
  </si>
  <si>
    <t>E23</t>
  </si>
  <si>
    <t>Hemostatyk uszczelniający, miękki, cienki sprężysty i elastyczny opatrunek z kolagenu uzyskiwanego z bydlęcej skóry właściwej, pokryty powłoką glutaranu tetrasukcynoimdylu eteru pentaerytrolowego glikolu polietylenowego, strona nieaktywna oznaczona niebieskimi kwadratami z biokompatybilnego barwnika błękitu brylanowego (opakowanie po 3 szt.)</t>
  </si>
  <si>
    <t>o rozmiarze (+/-2%) 4,5x9 cm</t>
  </si>
  <si>
    <t>o rozmiarze (+/-2%) 4,5x4,5 cm</t>
  </si>
  <si>
    <t>Opatrunek do kaniul dożylnych, przezroczysty, z wcięciem na port pionowy, 5,5 x 8 cm(+- 3 mm), z miejscem do wpisania daty założenia kaniulilub dodatkowym doklejanym paskiem, pakowany a 100 szt</t>
  </si>
  <si>
    <t>Amorficzny, przezroczysty hydrożel, sterylny, składającym się z wody z elektrolitycznym składem na bazie roztworu Ringera, gliceryny, hydroksyetylocelulozy, celulozy i carbomeru. Do wilgotnej terapii ran chronicznych, głównie głębokich, także powierzchniowych, o małym wysięku lub prawie suchych, we wszystkich fazach gojenia.; Dozownik w formie strzykawki z podwójną podziałką; Może być łączony ze wszystkimi rodzajami opatrunków. Opakowanie 15 g w jałowym dozowniku w formie strzykawki.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</si>
</sst>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0"/>
    <numFmt numFmtId="167" formatCode="0.000"/>
    <numFmt numFmtId="168" formatCode="0.0"/>
    <numFmt numFmtId="169" formatCode="#,##0.00\ &quot;zł&quot;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  <numFmt numFmtId="174" formatCode="0.00000"/>
    <numFmt numFmtId="175" formatCode="#,##0.0000"/>
    <numFmt numFmtId="176" formatCode="#,##0.000"/>
    <numFmt numFmtId="177" formatCode="#,##0.00\ [$PLN]"/>
    <numFmt numFmtId="178" formatCode="#,##0.00000"/>
    <numFmt numFmtId="179" formatCode="_-[$€-2]\ * #,##0.00_-;\-[$€-2]\ * #,##0.00_-;_-[$€-2]\ * &quot;-&quot;??_-;_-@_-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9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sz val="9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 style="thin"/>
      <top style="medium"/>
      <bottom style="thin"/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39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4" fontId="8" fillId="0" borderId="10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3" fontId="8" fillId="0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69" fontId="3" fillId="0" borderId="12" xfId="0" applyNumberFormat="1" applyFont="1" applyFill="1" applyBorder="1" applyAlignment="1">
      <alignment horizontal="center"/>
    </xf>
    <xf numFmtId="169" fontId="3" fillId="0" borderId="13" xfId="0" applyNumberFormat="1" applyFont="1" applyFill="1" applyBorder="1" applyAlignment="1">
      <alignment horizontal="center"/>
    </xf>
    <xf numFmtId="169" fontId="3" fillId="0" borderId="14" xfId="0" applyNumberFormat="1" applyFont="1" applyFill="1" applyBorder="1" applyAlignment="1">
      <alignment horizontal="center"/>
    </xf>
    <xf numFmtId="0" fontId="5" fillId="0" borderId="15" xfId="53" applyFont="1" applyFill="1" applyBorder="1" applyAlignment="1">
      <alignment horizontal="left"/>
      <protection/>
    </xf>
    <xf numFmtId="0" fontId="5" fillId="0" borderId="0" xfId="0" applyFont="1" applyFill="1" applyBorder="1" applyAlignment="1">
      <alignment horizontal="center" vertical="center"/>
    </xf>
    <xf numFmtId="169" fontId="5" fillId="0" borderId="0" xfId="0" applyNumberFormat="1" applyFont="1" applyFill="1" applyBorder="1" applyAlignment="1">
      <alignment horizontal="left" vertical="top"/>
    </xf>
    <xf numFmtId="1" fontId="5" fillId="0" borderId="0" xfId="0" applyNumberFormat="1" applyFont="1" applyFill="1" applyBorder="1" applyAlignment="1">
      <alignment horizontal="left" vertical="top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/>
    </xf>
    <xf numFmtId="0" fontId="5" fillId="0" borderId="15" xfId="53" applyFont="1" applyFill="1" applyBorder="1" applyAlignment="1">
      <alignment horizontal="center"/>
      <protection/>
    </xf>
    <xf numFmtId="3" fontId="5" fillId="0" borderId="15" xfId="53" applyNumberFormat="1" applyFont="1" applyFill="1" applyBorder="1" applyAlignment="1">
      <alignment horizontal="center"/>
      <protection/>
    </xf>
    <xf numFmtId="4" fontId="5" fillId="0" borderId="15" xfId="0" applyNumberFormat="1" applyFont="1" applyFill="1" applyBorder="1" applyAlignment="1">
      <alignment horizontal="right"/>
    </xf>
    <xf numFmtId="1" fontId="5" fillId="0" borderId="15" xfId="0" applyNumberFormat="1" applyFont="1" applyFill="1" applyBorder="1" applyAlignment="1">
      <alignment horizontal="center"/>
    </xf>
    <xf numFmtId="4" fontId="5" fillId="0" borderId="20" xfId="0" applyNumberFormat="1" applyFont="1" applyFill="1" applyBorder="1" applyAlignment="1">
      <alignment horizontal="right"/>
    </xf>
    <xf numFmtId="0" fontId="5" fillId="0" borderId="21" xfId="0" applyFont="1" applyFill="1" applyBorder="1" applyAlignment="1">
      <alignment/>
    </xf>
    <xf numFmtId="0" fontId="5" fillId="0" borderId="20" xfId="53" applyFont="1" applyFill="1" applyBorder="1" applyAlignment="1">
      <alignment horizontal="left"/>
      <protection/>
    </xf>
    <xf numFmtId="0" fontId="5" fillId="0" borderId="22" xfId="53" applyFont="1" applyFill="1" applyBorder="1" applyAlignment="1">
      <alignment horizontal="left"/>
      <protection/>
    </xf>
    <xf numFmtId="0" fontId="5" fillId="0" borderId="22" xfId="53" applyFont="1" applyFill="1" applyBorder="1" applyAlignment="1">
      <alignment horizontal="center"/>
      <protection/>
    </xf>
    <xf numFmtId="3" fontId="5" fillId="0" borderId="22" xfId="53" applyNumberFormat="1" applyFont="1" applyFill="1" applyBorder="1" applyAlignment="1">
      <alignment horizontal="center"/>
      <protection/>
    </xf>
    <xf numFmtId="4" fontId="5" fillId="0" borderId="22" xfId="0" applyNumberFormat="1" applyFont="1" applyFill="1" applyBorder="1" applyAlignment="1">
      <alignment horizontal="right"/>
    </xf>
    <xf numFmtId="1" fontId="5" fillId="0" borderId="22" xfId="0" applyNumberFormat="1" applyFont="1" applyFill="1" applyBorder="1" applyAlignment="1">
      <alignment horizontal="center"/>
    </xf>
    <xf numFmtId="4" fontId="5" fillId="0" borderId="23" xfId="0" applyNumberFormat="1" applyFont="1" applyFill="1" applyBorder="1" applyAlignment="1">
      <alignment horizontal="right"/>
    </xf>
    <xf numFmtId="0" fontId="5" fillId="0" borderId="24" xfId="0" applyFont="1" applyFill="1" applyBorder="1" applyAlignment="1">
      <alignment/>
    </xf>
    <xf numFmtId="0" fontId="5" fillId="0" borderId="25" xfId="0" applyFont="1" applyFill="1" applyBorder="1" applyAlignment="1">
      <alignment/>
    </xf>
    <xf numFmtId="4" fontId="5" fillId="0" borderId="26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1" fontId="8" fillId="0" borderId="11" xfId="0" applyNumberFormat="1" applyFont="1" applyFill="1" applyBorder="1" applyAlignment="1">
      <alignment horizontal="left"/>
    </xf>
    <xf numFmtId="0" fontId="6" fillId="0" borderId="11" xfId="0" applyFont="1" applyFill="1" applyBorder="1" applyAlignment="1">
      <alignment horizontal="right"/>
    </xf>
    <xf numFmtId="0" fontId="3" fillId="0" borderId="28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right" vertical="center"/>
    </xf>
    <xf numFmtId="0" fontId="5" fillId="0" borderId="24" xfId="53" applyFont="1" applyFill="1" applyBorder="1" applyAlignment="1">
      <alignment horizontal="left" vertical="center"/>
      <protection/>
    </xf>
    <xf numFmtId="0" fontId="6" fillId="0" borderId="0" xfId="0" applyFont="1" applyFill="1" applyAlignment="1">
      <alignment/>
    </xf>
    <xf numFmtId="49" fontId="3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 vertical="center"/>
    </xf>
    <xf numFmtId="0" fontId="5" fillId="0" borderId="29" xfId="53" applyFont="1" applyFill="1" applyBorder="1" applyAlignment="1">
      <alignment horizontal="left"/>
      <protection/>
    </xf>
    <xf numFmtId="1" fontId="8" fillId="0" borderId="0" xfId="0" applyNumberFormat="1" applyFont="1" applyFill="1" applyBorder="1" applyAlignment="1">
      <alignment horizontal="left"/>
    </xf>
    <xf numFmtId="4" fontId="5" fillId="0" borderId="30" xfId="0" applyNumberFormat="1" applyFont="1" applyFill="1" applyBorder="1" applyAlignment="1">
      <alignment horizontal="right"/>
    </xf>
    <xf numFmtId="1" fontId="5" fillId="0" borderId="30" xfId="0" applyNumberFormat="1" applyFont="1" applyFill="1" applyBorder="1" applyAlignment="1">
      <alignment horizontal="center"/>
    </xf>
    <xf numFmtId="0" fontId="5" fillId="0" borderId="31" xfId="53" applyFont="1" applyFill="1" applyBorder="1" applyAlignment="1">
      <alignment horizontal="left"/>
      <protection/>
    </xf>
    <xf numFmtId="0" fontId="5" fillId="0" borderId="32" xfId="53" applyFont="1" applyFill="1" applyBorder="1" applyAlignment="1">
      <alignment horizontal="left"/>
      <protection/>
    </xf>
    <xf numFmtId="0" fontId="5" fillId="0" borderId="32" xfId="53" applyFont="1" applyFill="1" applyBorder="1" applyAlignment="1">
      <alignment horizontal="center"/>
      <protection/>
    </xf>
    <xf numFmtId="3" fontId="5" fillId="0" borderId="32" xfId="53" applyNumberFormat="1" applyFont="1" applyFill="1" applyBorder="1" applyAlignment="1">
      <alignment horizontal="center"/>
      <protection/>
    </xf>
    <xf numFmtId="4" fontId="5" fillId="0" borderId="32" xfId="0" applyNumberFormat="1" applyFont="1" applyFill="1" applyBorder="1" applyAlignment="1">
      <alignment horizontal="right"/>
    </xf>
    <xf numFmtId="1" fontId="5" fillId="0" borderId="32" xfId="0" applyNumberFormat="1" applyFont="1" applyFill="1" applyBorder="1" applyAlignment="1">
      <alignment horizontal="center"/>
    </xf>
    <xf numFmtId="4" fontId="5" fillId="0" borderId="33" xfId="0" applyNumberFormat="1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right" vertical="center"/>
    </xf>
    <xf numFmtId="0" fontId="8" fillId="0" borderId="0" xfId="0" applyFont="1" applyAlignment="1">
      <alignment/>
    </xf>
    <xf numFmtId="4" fontId="5" fillId="0" borderId="36" xfId="0" applyNumberFormat="1" applyFont="1" applyFill="1" applyBorder="1" applyAlignment="1">
      <alignment horizontal="right"/>
    </xf>
    <xf numFmtId="0" fontId="5" fillId="0" borderId="24" xfId="54" applyFont="1" applyFill="1" applyBorder="1" applyAlignment="1">
      <alignment horizontal="left"/>
      <protection/>
    </xf>
    <xf numFmtId="0" fontId="5" fillId="0" borderId="0" xfId="54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left" vertical="center"/>
      <protection/>
    </xf>
    <xf numFmtId="0" fontId="5" fillId="0" borderId="15" xfId="54" applyFont="1" applyFill="1" applyBorder="1" applyAlignment="1">
      <alignment horizontal="left"/>
      <protection/>
    </xf>
    <xf numFmtId="0" fontId="5" fillId="0" borderId="15" xfId="54" applyFont="1" applyFill="1" applyBorder="1" applyAlignment="1">
      <alignment horizontal="center"/>
      <protection/>
    </xf>
    <xf numFmtId="3" fontId="5" fillId="0" borderId="15" xfId="54" applyNumberFormat="1" applyFont="1" applyFill="1" applyBorder="1" applyAlignment="1">
      <alignment horizontal="center"/>
      <protection/>
    </xf>
    <xf numFmtId="0" fontId="5" fillId="0" borderId="24" xfId="54" applyFont="1" applyFill="1" applyBorder="1" applyAlignment="1">
      <alignment horizontal="left" vertical="center"/>
      <protection/>
    </xf>
    <xf numFmtId="0" fontId="5" fillId="0" borderId="20" xfId="54" applyFont="1" applyFill="1" applyBorder="1" applyAlignment="1">
      <alignment horizontal="left"/>
      <protection/>
    </xf>
    <xf numFmtId="0" fontId="5" fillId="0" borderId="22" xfId="54" applyFont="1" applyFill="1" applyBorder="1" applyAlignment="1">
      <alignment horizontal="left"/>
      <protection/>
    </xf>
    <xf numFmtId="0" fontId="5" fillId="0" borderId="22" xfId="54" applyFont="1" applyFill="1" applyBorder="1" applyAlignment="1">
      <alignment horizontal="center"/>
      <protection/>
    </xf>
    <xf numFmtId="3" fontId="5" fillId="0" borderId="22" xfId="54" applyNumberFormat="1" applyFont="1" applyFill="1" applyBorder="1" applyAlignment="1">
      <alignment horizontal="center"/>
      <protection/>
    </xf>
    <xf numFmtId="0" fontId="5" fillId="0" borderId="37" xfId="53" applyFont="1" applyFill="1" applyBorder="1" applyAlignment="1">
      <alignment horizontal="left"/>
      <protection/>
    </xf>
    <xf numFmtId="0" fontId="5" fillId="0" borderId="30" xfId="54" applyFont="1" applyFill="1" applyBorder="1" applyAlignment="1">
      <alignment horizontal="left"/>
      <protection/>
    </xf>
    <xf numFmtId="0" fontId="5" fillId="0" borderId="30" xfId="54" applyFont="1" applyFill="1" applyBorder="1" applyAlignment="1">
      <alignment horizontal="center"/>
      <protection/>
    </xf>
    <xf numFmtId="3" fontId="5" fillId="0" borderId="30" xfId="54" applyNumberFormat="1" applyFont="1" applyFill="1" applyBorder="1" applyAlignment="1">
      <alignment horizontal="center"/>
      <protection/>
    </xf>
    <xf numFmtId="0" fontId="5" fillId="0" borderId="38" xfId="0" applyFont="1" applyFill="1" applyBorder="1" applyAlignment="1">
      <alignment/>
    </xf>
    <xf numFmtId="0" fontId="5" fillId="0" borderId="29" xfId="54" applyFont="1" applyFill="1" applyBorder="1" applyAlignment="1">
      <alignment horizontal="left"/>
      <protection/>
    </xf>
    <xf numFmtId="0" fontId="5" fillId="0" borderId="39" xfId="0" applyFont="1" applyFill="1" applyBorder="1" applyAlignment="1">
      <alignment/>
    </xf>
    <xf numFmtId="0" fontId="5" fillId="0" borderId="40" xfId="54" applyFont="1" applyFill="1" applyBorder="1" applyAlignment="1">
      <alignment horizontal="left"/>
      <protection/>
    </xf>
    <xf numFmtId="0" fontId="5" fillId="0" borderId="41" xfId="54" applyFont="1" applyFill="1" applyBorder="1" applyAlignment="1">
      <alignment horizontal="left"/>
      <protection/>
    </xf>
    <xf numFmtId="0" fontId="5" fillId="0" borderId="41" xfId="54" applyFont="1" applyFill="1" applyBorder="1" applyAlignment="1">
      <alignment horizontal="center"/>
      <protection/>
    </xf>
    <xf numFmtId="3" fontId="5" fillId="0" borderId="41" xfId="54" applyNumberFormat="1" applyFont="1" applyFill="1" applyBorder="1" applyAlignment="1">
      <alignment horizontal="center"/>
      <protection/>
    </xf>
    <xf numFmtId="4" fontId="5" fillId="0" borderId="41" xfId="0" applyNumberFormat="1" applyFont="1" applyFill="1" applyBorder="1" applyAlignment="1">
      <alignment horizontal="right"/>
    </xf>
    <xf numFmtId="1" fontId="5" fillId="0" borderId="41" xfId="0" applyNumberFormat="1" applyFont="1" applyFill="1" applyBorder="1" applyAlignment="1">
      <alignment horizontal="center"/>
    </xf>
    <xf numFmtId="0" fontId="5" fillId="0" borderId="42" xfId="0" applyFont="1" applyFill="1" applyBorder="1" applyAlignment="1">
      <alignment/>
    </xf>
    <xf numFmtId="0" fontId="5" fillId="0" borderId="31" xfId="54" applyFont="1" applyFill="1" applyBorder="1" applyAlignment="1">
      <alignment horizontal="left"/>
      <protection/>
    </xf>
    <xf numFmtId="0" fontId="5" fillId="0" borderId="32" xfId="54" applyFont="1" applyFill="1" applyBorder="1" applyAlignment="1">
      <alignment horizontal="left"/>
      <protection/>
    </xf>
    <xf numFmtId="0" fontId="5" fillId="0" borderId="32" xfId="54" applyFont="1" applyFill="1" applyBorder="1" applyAlignment="1">
      <alignment horizontal="center"/>
      <protection/>
    </xf>
    <xf numFmtId="3" fontId="5" fillId="0" borderId="32" xfId="54" applyNumberFormat="1" applyFont="1" applyFill="1" applyBorder="1" applyAlignment="1">
      <alignment horizontal="center"/>
      <protection/>
    </xf>
    <xf numFmtId="0" fontId="3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5" fillId="0" borderId="39" xfId="54" applyFont="1" applyFill="1" applyBorder="1" applyAlignment="1">
      <alignment horizontal="left"/>
      <protection/>
    </xf>
    <xf numFmtId="0" fontId="5" fillId="0" borderId="43" xfId="54" applyFont="1" applyFill="1" applyBorder="1" applyAlignment="1">
      <alignment horizontal="left"/>
      <protection/>
    </xf>
    <xf numFmtId="0" fontId="5" fillId="0" borderId="43" xfId="54" applyFont="1" applyFill="1" applyBorder="1" applyAlignment="1">
      <alignment horizontal="center"/>
      <protection/>
    </xf>
    <xf numFmtId="3" fontId="5" fillId="0" borderId="43" xfId="54" applyNumberFormat="1" applyFont="1" applyFill="1" applyBorder="1" applyAlignment="1">
      <alignment horizontal="center"/>
      <protection/>
    </xf>
    <xf numFmtId="4" fontId="5" fillId="0" borderId="43" xfId="0" applyNumberFormat="1" applyFont="1" applyFill="1" applyBorder="1" applyAlignment="1">
      <alignment horizontal="right"/>
    </xf>
    <xf numFmtId="1" fontId="5" fillId="0" borderId="43" xfId="0" applyNumberFormat="1" applyFont="1" applyFill="1" applyBorder="1" applyAlignment="1">
      <alignment horizontal="center"/>
    </xf>
    <xf numFmtId="4" fontId="5" fillId="0" borderId="44" xfId="0" applyNumberFormat="1" applyFont="1" applyFill="1" applyBorder="1" applyAlignment="1">
      <alignment horizontal="right"/>
    </xf>
    <xf numFmtId="0" fontId="6" fillId="0" borderId="45" xfId="0" applyFont="1" applyFill="1" applyBorder="1" applyAlignment="1">
      <alignment horizontal="left"/>
    </xf>
    <xf numFmtId="4" fontId="8" fillId="0" borderId="46" xfId="0" applyNumberFormat="1" applyFont="1" applyFill="1" applyBorder="1" applyAlignment="1">
      <alignment horizontal="right" vertical="center"/>
    </xf>
    <xf numFmtId="0" fontId="46" fillId="0" borderId="0" xfId="0" applyFont="1" applyAlignment="1">
      <alignment/>
    </xf>
    <xf numFmtId="0" fontId="46" fillId="0" borderId="27" xfId="0" applyFont="1" applyFill="1" applyBorder="1" applyAlignment="1">
      <alignment horizontal="left"/>
    </xf>
    <xf numFmtId="0" fontId="5" fillId="0" borderId="44" xfId="53" applyFont="1" applyFill="1" applyBorder="1" applyAlignment="1">
      <alignment horizontal="left"/>
      <protection/>
    </xf>
    <xf numFmtId="0" fontId="5" fillId="0" borderId="26" xfId="0" applyFont="1" applyFill="1" applyBorder="1" applyAlignment="1">
      <alignment/>
    </xf>
    <xf numFmtId="0" fontId="5" fillId="0" borderId="47" xfId="53" applyFont="1" applyFill="1" applyBorder="1" applyAlignment="1">
      <alignment horizontal="left"/>
      <protection/>
    </xf>
    <xf numFmtId="0" fontId="6" fillId="0" borderId="11" xfId="0" applyFont="1" applyFill="1" applyBorder="1" applyAlignment="1">
      <alignment horizontal="left" vertical="center"/>
    </xf>
    <xf numFmtId="0" fontId="5" fillId="0" borderId="21" xfId="54" applyFont="1" applyFill="1" applyBorder="1" applyAlignment="1">
      <alignment vertical="center"/>
      <protection/>
    </xf>
    <xf numFmtId="0" fontId="5" fillId="0" borderId="48" xfId="54" applyFont="1" applyFill="1" applyBorder="1" applyAlignment="1">
      <alignment vertical="center"/>
      <protection/>
    </xf>
    <xf numFmtId="0" fontId="5" fillId="0" borderId="41" xfId="54" applyFont="1" applyFill="1" applyBorder="1" applyAlignment="1">
      <alignment horizontal="left" vertical="center"/>
      <protection/>
    </xf>
    <xf numFmtId="0" fontId="5" fillId="0" borderId="41" xfId="54" applyFont="1" applyFill="1" applyBorder="1" applyAlignment="1">
      <alignment horizontal="center" vertical="center"/>
      <protection/>
    </xf>
    <xf numFmtId="3" fontId="5" fillId="0" borderId="41" xfId="54" applyNumberFormat="1" applyFont="1" applyFill="1" applyBorder="1" applyAlignment="1">
      <alignment horizontal="center" vertical="center"/>
      <protection/>
    </xf>
    <xf numFmtId="4" fontId="5" fillId="0" borderId="41" xfId="0" applyNumberFormat="1" applyFont="1" applyFill="1" applyBorder="1" applyAlignment="1">
      <alignment horizontal="right" vertical="center"/>
    </xf>
    <xf numFmtId="1" fontId="5" fillId="0" borderId="41" xfId="0" applyNumberFormat="1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2" xfId="54" applyFont="1" applyFill="1" applyBorder="1" applyAlignment="1">
      <alignment horizontal="left" vertical="center"/>
      <protection/>
    </xf>
    <xf numFmtId="0" fontId="5" fillId="0" borderId="22" xfId="54" applyFont="1" applyFill="1" applyBorder="1" applyAlignment="1">
      <alignment horizontal="center" vertical="center"/>
      <protection/>
    </xf>
    <xf numFmtId="3" fontId="5" fillId="0" borderId="22" xfId="54" applyNumberFormat="1" applyFont="1" applyFill="1" applyBorder="1" applyAlignment="1">
      <alignment horizontal="center" vertical="center"/>
      <protection/>
    </xf>
    <xf numFmtId="4" fontId="5" fillId="0" borderId="22" xfId="0" applyNumberFormat="1" applyFont="1" applyFill="1" applyBorder="1" applyAlignment="1">
      <alignment horizontal="right" vertical="center"/>
    </xf>
    <xf numFmtId="1" fontId="5" fillId="0" borderId="22" xfId="0" applyNumberFormat="1" applyFont="1" applyFill="1" applyBorder="1" applyAlignment="1">
      <alignment horizontal="center" vertical="center"/>
    </xf>
    <xf numFmtId="4" fontId="5" fillId="0" borderId="23" xfId="0" applyNumberFormat="1" applyFont="1" applyFill="1" applyBorder="1" applyAlignment="1">
      <alignment horizontal="right" vertical="center"/>
    </xf>
    <xf numFmtId="0" fontId="5" fillId="0" borderId="37" xfId="53" applyFont="1" applyFill="1" applyBorder="1" applyAlignment="1">
      <alignment horizontal="left" vertical="center"/>
      <protection/>
    </xf>
    <xf numFmtId="0" fontId="5" fillId="0" borderId="49" xfId="53" applyFont="1" applyFill="1" applyBorder="1" applyAlignment="1">
      <alignment horizontal="left" vertical="center"/>
      <protection/>
    </xf>
    <xf numFmtId="0" fontId="5" fillId="0" borderId="50" xfId="53" applyFont="1" applyFill="1" applyBorder="1" applyAlignment="1">
      <alignment horizontal="left" vertical="center"/>
      <protection/>
    </xf>
    <xf numFmtId="0" fontId="5" fillId="0" borderId="30" xfId="54" applyFont="1" applyFill="1" applyBorder="1" applyAlignment="1">
      <alignment horizontal="left" vertical="center"/>
      <protection/>
    </xf>
    <xf numFmtId="0" fontId="5" fillId="0" borderId="30" xfId="54" applyFont="1" applyFill="1" applyBorder="1" applyAlignment="1">
      <alignment horizontal="center" vertical="center"/>
      <protection/>
    </xf>
    <xf numFmtId="3" fontId="5" fillId="0" borderId="30" xfId="54" applyNumberFormat="1" applyFont="1" applyFill="1" applyBorder="1" applyAlignment="1">
      <alignment horizontal="center" vertical="center"/>
      <protection/>
    </xf>
    <xf numFmtId="4" fontId="5" fillId="0" borderId="30" xfId="0" applyNumberFormat="1" applyFont="1" applyFill="1" applyBorder="1" applyAlignment="1">
      <alignment horizontal="right" vertical="center"/>
    </xf>
    <xf numFmtId="1" fontId="5" fillId="0" borderId="3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Border="1" applyAlignment="1">
      <alignment horizontal="right" vertical="center"/>
    </xf>
    <xf numFmtId="0" fontId="5" fillId="0" borderId="38" xfId="0" applyFont="1" applyFill="1" applyBorder="1" applyAlignment="1">
      <alignment vertical="center"/>
    </xf>
    <xf numFmtId="0" fontId="5" fillId="0" borderId="29" xfId="54" applyFont="1" applyFill="1" applyBorder="1" applyAlignment="1">
      <alignment horizontal="left" vertical="center"/>
      <protection/>
    </xf>
    <xf numFmtId="0" fontId="5" fillId="0" borderId="20" xfId="54" applyFont="1" applyFill="1" applyBorder="1" applyAlignment="1">
      <alignment horizontal="left" vertical="center"/>
      <protection/>
    </xf>
    <xf numFmtId="0" fontId="5" fillId="0" borderId="29" xfId="53" applyFont="1" applyFill="1" applyBorder="1" applyAlignment="1">
      <alignment horizontal="left" vertical="center"/>
      <protection/>
    </xf>
    <xf numFmtId="0" fontId="5" fillId="0" borderId="51" xfId="54" applyFont="1" applyFill="1" applyBorder="1" applyAlignment="1">
      <alignment horizontal="left" vertical="center"/>
      <protection/>
    </xf>
    <xf numFmtId="0" fontId="5" fillId="0" borderId="52" xfId="53" applyFont="1" applyFill="1" applyBorder="1" applyAlignment="1">
      <alignment vertical="center"/>
      <protection/>
    </xf>
    <xf numFmtId="0" fontId="5" fillId="0" borderId="38" xfId="53" applyFont="1" applyFill="1" applyBorder="1" applyAlignment="1">
      <alignment vertical="center"/>
      <protection/>
    </xf>
    <xf numFmtId="0" fontId="5" fillId="0" borderId="40" xfId="54" applyFont="1" applyFill="1" applyBorder="1" applyAlignment="1">
      <alignment horizontal="left" vertical="center"/>
      <protection/>
    </xf>
    <xf numFmtId="0" fontId="6" fillId="0" borderId="5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6" fillId="0" borderId="34" xfId="0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55" xfId="0" applyFont="1" applyFill="1" applyBorder="1" applyAlignment="1">
      <alignment horizontal="center"/>
    </xf>
    <xf numFmtId="0" fontId="5" fillId="0" borderId="56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center" vertical="top"/>
    </xf>
    <xf numFmtId="0" fontId="5" fillId="0" borderId="57" xfId="0" applyFont="1" applyFill="1" applyBorder="1" applyAlignment="1">
      <alignment horizontal="center" vertical="top"/>
    </xf>
    <xf numFmtId="0" fontId="5" fillId="0" borderId="58" xfId="0" applyFont="1" applyFill="1" applyBorder="1" applyAlignment="1">
      <alignment/>
    </xf>
    <xf numFmtId="0" fontId="5" fillId="0" borderId="58" xfId="0" applyFont="1" applyFill="1" applyBorder="1" applyAlignment="1">
      <alignment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vertical="center"/>
    </xf>
    <xf numFmtId="0" fontId="5" fillId="0" borderId="26" xfId="0" applyFont="1" applyFill="1" applyBorder="1" applyAlignment="1">
      <alignment vertical="top" wrapText="1"/>
    </xf>
    <xf numFmtId="0" fontId="5" fillId="0" borderId="23" xfId="0" applyFont="1" applyFill="1" applyBorder="1" applyAlignment="1">
      <alignment vertical="top" wrapText="1"/>
    </xf>
    <xf numFmtId="0" fontId="5" fillId="0" borderId="57" xfId="0" applyFont="1" applyFill="1" applyBorder="1" applyAlignment="1">
      <alignment horizontal="center" vertical="center"/>
    </xf>
    <xf numFmtId="0" fontId="5" fillId="0" borderId="37" xfId="0" applyFont="1" applyFill="1" applyBorder="1" applyAlignment="1">
      <alignment wrapText="1"/>
    </xf>
    <xf numFmtId="0" fontId="5" fillId="0" borderId="56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vertical="center"/>
    </xf>
    <xf numFmtId="0" fontId="5" fillId="0" borderId="39" xfId="0" applyFont="1" applyFill="1" applyBorder="1" applyAlignment="1">
      <alignment vertical="top" wrapText="1"/>
    </xf>
    <xf numFmtId="0" fontId="5" fillId="0" borderId="38" xfId="0" applyFont="1" applyFill="1" applyBorder="1" applyAlignment="1">
      <alignment vertical="top" wrapText="1"/>
    </xf>
    <xf numFmtId="0" fontId="5" fillId="0" borderId="44" xfId="0" applyFont="1" applyFill="1" applyBorder="1" applyAlignment="1">
      <alignment vertical="top" wrapText="1"/>
    </xf>
    <xf numFmtId="0" fontId="5" fillId="0" borderId="52" xfId="0" applyFont="1" applyFill="1" applyBorder="1" applyAlignment="1">
      <alignment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/>
    </xf>
    <xf numFmtId="0" fontId="5" fillId="0" borderId="26" xfId="0" applyFont="1" applyFill="1" applyBorder="1" applyAlignment="1">
      <alignment vertical="center" wrapText="1"/>
    </xf>
    <xf numFmtId="0" fontId="5" fillId="0" borderId="37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5" fillId="0" borderId="59" xfId="0" applyFont="1" applyFill="1" applyBorder="1" applyAlignment="1">
      <alignment vertical="center" wrapText="1"/>
    </xf>
    <xf numFmtId="0" fontId="5" fillId="0" borderId="17" xfId="0" applyFont="1" applyFill="1" applyBorder="1" applyAlignment="1">
      <alignment/>
    </xf>
    <xf numFmtId="0" fontId="5" fillId="0" borderId="57" xfId="0" applyFont="1" applyFill="1" applyBorder="1" applyAlignment="1">
      <alignment/>
    </xf>
    <xf numFmtId="0" fontId="0" fillId="0" borderId="59" xfId="0" applyFill="1" applyBorder="1" applyAlignment="1">
      <alignment wrapText="1"/>
    </xf>
    <xf numFmtId="1" fontId="8" fillId="0" borderId="46" xfId="0" applyNumberFormat="1" applyFont="1" applyFill="1" applyBorder="1" applyAlignment="1">
      <alignment horizontal="center"/>
    </xf>
    <xf numFmtId="1" fontId="8" fillId="0" borderId="0" xfId="0" applyNumberFormat="1" applyFont="1" applyFill="1" applyBorder="1" applyAlignment="1">
      <alignment horizontal="center"/>
    </xf>
    <xf numFmtId="169" fontId="3" fillId="0" borderId="14" xfId="0" applyNumberFormat="1" applyFont="1" applyBorder="1" applyAlignment="1">
      <alignment horizontal="center"/>
    </xf>
    <xf numFmtId="169" fontId="3" fillId="0" borderId="60" xfId="0" applyNumberFormat="1" applyFont="1" applyBorder="1" applyAlignment="1">
      <alignment horizontal="center"/>
    </xf>
    <xf numFmtId="0" fontId="5" fillId="0" borderId="23" xfId="54" applyFont="1" applyFill="1" applyBorder="1" applyAlignment="1">
      <alignment horizontal="left"/>
      <protection/>
    </xf>
    <xf numFmtId="0" fontId="5" fillId="0" borderId="37" xfId="54" applyFont="1" applyFill="1" applyBorder="1" applyAlignment="1">
      <alignment vertical="center" wrapText="1"/>
      <protection/>
    </xf>
    <xf numFmtId="0" fontId="5" fillId="0" borderId="42" xfId="54" applyFont="1" applyFill="1" applyBorder="1" applyAlignment="1">
      <alignment vertical="center" wrapText="1"/>
      <protection/>
    </xf>
    <xf numFmtId="0" fontId="5" fillId="0" borderId="61" xfId="54" applyFont="1" applyFill="1" applyBorder="1" applyAlignment="1">
      <alignment vertical="center" wrapText="1"/>
      <protection/>
    </xf>
    <xf numFmtId="0" fontId="5" fillId="0" borderId="37" xfId="54" applyFont="1" applyFill="1" applyBorder="1" applyAlignment="1">
      <alignment horizontal="left" vertical="center" wrapText="1"/>
      <protection/>
    </xf>
    <xf numFmtId="0" fontId="5" fillId="0" borderId="42" xfId="54" applyFont="1" applyFill="1" applyBorder="1" applyAlignment="1">
      <alignment horizontal="left" vertical="center" wrapText="1"/>
      <protection/>
    </xf>
    <xf numFmtId="0" fontId="5" fillId="0" borderId="61" xfId="54" applyFont="1" applyFill="1" applyBorder="1" applyAlignment="1">
      <alignment horizontal="left" vertical="center" wrapText="1"/>
      <protection/>
    </xf>
    <xf numFmtId="0" fontId="0" fillId="0" borderId="58" xfId="0" applyFill="1" applyBorder="1" applyAlignment="1">
      <alignment horizontal="left" wrapText="1"/>
    </xf>
    <xf numFmtId="0" fontId="0" fillId="0" borderId="21" xfId="0" applyFill="1" applyBorder="1" applyAlignment="1">
      <alignment horizontal="left" wrapText="1"/>
    </xf>
    <xf numFmtId="0" fontId="0" fillId="0" borderId="48" xfId="0" applyFill="1" applyBorder="1" applyAlignment="1">
      <alignment horizontal="left" wrapText="1"/>
    </xf>
    <xf numFmtId="0" fontId="0" fillId="0" borderId="58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48" xfId="0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wrapText="1"/>
    </xf>
    <xf numFmtId="0" fontId="5" fillId="0" borderId="26" xfId="0" applyFont="1" applyFill="1" applyBorder="1" applyAlignment="1">
      <alignment horizontal="left" wrapText="1"/>
    </xf>
    <xf numFmtId="0" fontId="5" fillId="0" borderId="23" xfId="0" applyFont="1" applyFill="1" applyBorder="1" applyAlignment="1">
      <alignment horizontal="left" wrapText="1"/>
    </xf>
    <xf numFmtId="0" fontId="0" fillId="0" borderId="59" xfId="0" applyFill="1" applyBorder="1" applyAlignment="1">
      <alignment horizontal="left" vertical="center" wrapText="1"/>
    </xf>
    <xf numFmtId="0" fontId="0" fillId="0" borderId="52" xfId="0" applyFill="1" applyBorder="1" applyAlignment="1">
      <alignment horizontal="left" vertical="center" wrapText="1"/>
    </xf>
    <xf numFmtId="0" fontId="0" fillId="0" borderId="62" xfId="0" applyFill="1" applyBorder="1" applyAlignment="1">
      <alignment horizontal="left" vertical="center" wrapText="1"/>
    </xf>
    <xf numFmtId="0" fontId="39" fillId="0" borderId="58" xfId="0" applyFont="1" applyFill="1" applyBorder="1" applyAlignment="1">
      <alignment horizontal="left" wrapText="1"/>
    </xf>
    <xf numFmtId="0" fontId="39" fillId="0" borderId="21" xfId="0" applyFont="1" applyFill="1" applyBorder="1" applyAlignment="1">
      <alignment horizontal="left" wrapText="1"/>
    </xf>
    <xf numFmtId="0" fontId="39" fillId="0" borderId="48" xfId="0" applyFont="1" applyFill="1" applyBorder="1" applyAlignment="1">
      <alignment horizontal="left" wrapText="1"/>
    </xf>
    <xf numFmtId="0" fontId="0" fillId="0" borderId="58" xfId="0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0" fillId="0" borderId="48" xfId="0" applyFill="1" applyBorder="1" applyAlignment="1">
      <alignment horizontal="left" vertical="top" wrapText="1"/>
    </xf>
    <xf numFmtId="0" fontId="0" fillId="0" borderId="59" xfId="0" applyFill="1" applyBorder="1" applyAlignment="1">
      <alignment horizontal="left" vertical="top" wrapText="1"/>
    </xf>
    <xf numFmtId="0" fontId="0" fillId="0" borderId="52" xfId="0" applyFill="1" applyBorder="1" applyAlignment="1">
      <alignment horizontal="left" vertical="top" wrapText="1"/>
    </xf>
    <xf numFmtId="0" fontId="0" fillId="0" borderId="62" xfId="0" applyFill="1" applyBorder="1" applyAlignment="1">
      <alignment horizontal="left" vertical="top" wrapText="1"/>
    </xf>
    <xf numFmtId="0" fontId="0" fillId="0" borderId="28" xfId="0" applyFill="1" applyBorder="1" applyAlignment="1">
      <alignment horizontal="left" vertical="top" wrapText="1"/>
    </xf>
    <xf numFmtId="0" fontId="0" fillId="0" borderId="46" xfId="0" applyFill="1" applyBorder="1" applyAlignment="1">
      <alignment horizontal="left" vertical="top" wrapText="1"/>
    </xf>
    <xf numFmtId="0" fontId="0" fillId="0" borderId="63" xfId="0" applyFill="1" applyBorder="1" applyAlignment="1">
      <alignment horizontal="left" vertical="top" wrapText="1"/>
    </xf>
    <xf numFmtId="0" fontId="0" fillId="0" borderId="26" xfId="0" applyFill="1" applyBorder="1" applyAlignment="1">
      <alignment horizontal="left" vertical="top" wrapText="1"/>
    </xf>
    <xf numFmtId="0" fontId="0" fillId="0" borderId="23" xfId="0" applyFill="1" applyBorder="1" applyAlignment="1">
      <alignment horizontal="left" vertical="top" wrapText="1"/>
    </xf>
    <xf numFmtId="0" fontId="5" fillId="0" borderId="38" xfId="0" applyFont="1" applyFill="1" applyBorder="1" applyAlignment="1">
      <alignment wrapText="1"/>
    </xf>
    <xf numFmtId="0" fontId="5" fillId="0" borderId="0" xfId="53" applyFont="1" applyFill="1" applyBorder="1" applyAlignment="1">
      <alignment horizontal="left" wrapText="1"/>
      <protection/>
    </xf>
    <xf numFmtId="0" fontId="5" fillId="0" borderId="36" xfId="53" applyFont="1" applyFill="1" applyBorder="1" applyAlignment="1">
      <alignment horizontal="left" wrapText="1"/>
      <protection/>
    </xf>
    <xf numFmtId="0" fontId="5" fillId="0" borderId="52" xfId="53" applyFont="1" applyFill="1" applyBorder="1" applyAlignment="1">
      <alignment horizontal="left"/>
      <protection/>
    </xf>
    <xf numFmtId="0" fontId="5" fillId="0" borderId="21" xfId="54" applyFont="1" applyFill="1" applyBorder="1" applyAlignment="1">
      <alignment horizontal="left" vertical="center" wrapText="1"/>
      <protection/>
    </xf>
    <xf numFmtId="0" fontId="5" fillId="0" borderId="48" xfId="54" applyFont="1" applyFill="1" applyBorder="1" applyAlignment="1">
      <alignment horizontal="left" vertical="center" wrapText="1"/>
      <protection/>
    </xf>
    <xf numFmtId="0" fontId="5" fillId="0" borderId="58" xfId="0" applyFont="1" applyFill="1" applyBorder="1" applyAlignment="1">
      <alignment horizontal="left" wrapText="1"/>
    </xf>
    <xf numFmtId="0" fontId="5" fillId="0" borderId="21" xfId="0" applyFont="1" applyFill="1" applyBorder="1" applyAlignment="1">
      <alignment horizontal="left" wrapText="1"/>
    </xf>
    <xf numFmtId="0" fontId="5" fillId="0" borderId="48" xfId="0" applyFont="1" applyFill="1" applyBorder="1" applyAlignment="1">
      <alignment horizontal="left" wrapText="1"/>
    </xf>
    <xf numFmtId="0" fontId="0" fillId="0" borderId="38" xfId="0" applyFill="1" applyBorder="1" applyAlignment="1">
      <alignment horizontal="left" vertical="top" wrapText="1"/>
    </xf>
    <xf numFmtId="0" fontId="0" fillId="0" borderId="44" xfId="0" applyFill="1" applyBorder="1" applyAlignment="1">
      <alignment horizontal="left" vertical="top" wrapText="1"/>
    </xf>
    <xf numFmtId="0" fontId="5" fillId="0" borderId="38" xfId="0" applyFont="1" applyFill="1" applyBorder="1" applyAlignment="1">
      <alignment/>
    </xf>
    <xf numFmtId="0" fontId="5" fillId="0" borderId="44" xfId="0" applyFont="1" applyFill="1" applyBorder="1" applyAlignment="1">
      <alignment/>
    </xf>
    <xf numFmtId="0" fontId="5" fillId="0" borderId="64" xfId="54" applyFont="1" applyFill="1" applyBorder="1" applyAlignment="1">
      <alignment horizontal="left" vertical="center" wrapText="1"/>
      <protection/>
    </xf>
    <xf numFmtId="0" fontId="5" fillId="0" borderId="65" xfId="54" applyFont="1" applyFill="1" applyBorder="1" applyAlignment="1">
      <alignment horizontal="left" vertical="center" wrapText="1"/>
      <protection/>
    </xf>
    <xf numFmtId="0" fontId="5" fillId="0" borderId="66" xfId="54" applyFont="1" applyFill="1" applyBorder="1" applyAlignment="1">
      <alignment horizontal="left" vertical="center" wrapText="1"/>
      <protection/>
    </xf>
    <xf numFmtId="0" fontId="5" fillId="0" borderId="38" xfId="54" applyFont="1" applyFill="1" applyBorder="1" applyAlignment="1">
      <alignment horizontal="left" vertical="center" wrapText="1"/>
      <protection/>
    </xf>
    <xf numFmtId="0" fontId="5" fillId="0" borderId="44" xfId="54" applyFont="1" applyFill="1" applyBorder="1" applyAlignment="1">
      <alignment horizontal="left" vertical="center" wrapText="1"/>
      <protection/>
    </xf>
    <xf numFmtId="0" fontId="0" fillId="0" borderId="59" xfId="0" applyFill="1" applyBorder="1" applyAlignment="1">
      <alignment horizontal="left" wrapText="1"/>
    </xf>
    <xf numFmtId="0" fontId="0" fillId="0" borderId="52" xfId="0" applyFill="1" applyBorder="1" applyAlignment="1">
      <alignment horizontal="left" wrapText="1"/>
    </xf>
    <xf numFmtId="0" fontId="0" fillId="0" borderId="62" xfId="0" applyFill="1" applyBorder="1" applyAlignment="1">
      <alignment horizontal="left" wrapText="1"/>
    </xf>
    <xf numFmtId="0" fontId="5" fillId="0" borderId="38" xfId="54" applyFont="1" applyFill="1" applyBorder="1" applyAlignment="1">
      <alignment vertical="center" wrapText="1"/>
      <protection/>
    </xf>
    <xf numFmtId="0" fontId="5" fillId="0" borderId="44" xfId="54" applyFont="1" applyFill="1" applyBorder="1" applyAlignment="1">
      <alignment vertical="center" wrapText="1"/>
      <protection/>
    </xf>
    <xf numFmtId="0" fontId="7" fillId="34" borderId="67" xfId="0" applyFont="1" applyFill="1" applyBorder="1" applyAlignment="1">
      <alignment horizontal="center" vertical="top"/>
    </xf>
    <xf numFmtId="0" fontId="7" fillId="34" borderId="68" xfId="0" applyFont="1" applyFill="1" applyBorder="1" applyAlignment="1">
      <alignment horizontal="center" vertical="top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Normalny_Arkusz1 2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8"/>
  <sheetViews>
    <sheetView showGridLines="0" showZeros="0" tabSelected="1" view="pageBreakPreview" zoomScale="96" zoomScaleNormal="96" zoomScaleSheetLayoutView="96" workbookViewId="0" topLeftCell="A256">
      <selection activeCell="K124" sqref="K124"/>
    </sheetView>
  </sheetViews>
  <sheetFormatPr defaultColWidth="9.125" defaultRowHeight="12.75"/>
  <cols>
    <col min="1" max="1" width="4.375" style="48" customWidth="1"/>
    <col min="2" max="2" width="4.00390625" style="48" customWidth="1"/>
    <col min="3" max="4" width="37.75390625" style="48" customWidth="1"/>
    <col min="5" max="9" width="12.875" style="48" customWidth="1"/>
    <col min="10" max="10" width="11.625" style="48" customWidth="1"/>
    <col min="11" max="11" width="14.50390625" style="48" customWidth="1"/>
    <col min="12" max="16384" width="9.125" style="3" customWidth="1"/>
  </cols>
  <sheetData>
    <row r="1" spans="1:11" s="4" customFormat="1" ht="24" customHeight="1">
      <c r="A1" s="155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4" customFormat="1" ht="18" customHeight="1">
      <c r="A2" s="5" t="s">
        <v>18</v>
      </c>
      <c r="B2" s="5"/>
      <c r="C2" s="5"/>
      <c r="D2" s="5"/>
      <c r="E2" s="5"/>
      <c r="F2" s="5"/>
      <c r="G2" s="5"/>
      <c r="H2" s="5"/>
      <c r="I2" s="5"/>
      <c r="J2" s="5"/>
      <c r="K2" s="1"/>
    </row>
    <row r="3" spans="1:11" s="4" customFormat="1" ht="11.25" customHeight="1">
      <c r="A3" s="5" t="s">
        <v>19</v>
      </c>
      <c r="B3" s="5"/>
      <c r="C3" s="5"/>
      <c r="D3" s="5"/>
      <c r="E3" s="5"/>
      <c r="F3" s="5"/>
      <c r="G3" s="5"/>
      <c r="H3" s="5"/>
      <c r="I3" s="5"/>
      <c r="J3" s="5"/>
      <c r="K3" s="1"/>
    </row>
    <row r="4" spans="1:11" s="4" customFormat="1" ht="18" customHeight="1">
      <c r="A4" s="1" t="s">
        <v>14</v>
      </c>
      <c r="B4" s="1"/>
      <c r="C4" s="1"/>
      <c r="D4" s="1"/>
      <c r="E4" s="1"/>
      <c r="F4" s="1"/>
      <c r="G4" s="1"/>
      <c r="H4" s="1"/>
      <c r="I4" s="1"/>
      <c r="J4" s="1"/>
      <c r="K4" s="1"/>
    </row>
    <row r="5" spans="1:11" s="4" customFormat="1" ht="18" customHeight="1">
      <c r="A5" s="49" t="s">
        <v>16</v>
      </c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s="5" customFormat="1" ht="11.25" customHeight="1">
      <c r="A6" s="23" t="s">
        <v>17</v>
      </c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s="5" customFormat="1" ht="11.25" customHeight="1">
      <c r="A7" s="23" t="s">
        <v>12</v>
      </c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s="5" customFormat="1" ht="11.25" customHeight="1">
      <c r="A8" s="23" t="s">
        <v>13</v>
      </c>
      <c r="B8" s="1"/>
      <c r="C8" s="1"/>
      <c r="D8" s="1"/>
      <c r="E8" s="1"/>
      <c r="F8" s="1"/>
      <c r="G8" s="1"/>
      <c r="H8" s="1"/>
      <c r="I8" s="1"/>
      <c r="J8" s="1"/>
      <c r="K8" s="1"/>
    </row>
    <row r="9" spans="1:11" s="6" customFormat="1" ht="15" customHeight="1" thickBot="1">
      <c r="A9" s="1"/>
      <c r="B9" s="48"/>
      <c r="C9" s="48"/>
      <c r="D9" s="48"/>
      <c r="E9" s="48"/>
      <c r="F9" s="48"/>
      <c r="G9" s="48"/>
      <c r="H9" s="48"/>
      <c r="I9" s="48"/>
      <c r="J9" s="48"/>
      <c r="K9" s="48"/>
    </row>
    <row r="10" spans="1:11" s="4" customFormat="1" ht="60" customHeight="1" thickBot="1">
      <c r="A10" s="18" t="s">
        <v>6</v>
      </c>
      <c r="B10" s="19" t="s">
        <v>7</v>
      </c>
      <c r="C10" s="20" t="s">
        <v>15</v>
      </c>
      <c r="D10" s="45" t="s">
        <v>1</v>
      </c>
      <c r="E10" s="20" t="s">
        <v>5</v>
      </c>
      <c r="F10" s="21" t="s">
        <v>0</v>
      </c>
      <c r="G10" s="19" t="s">
        <v>10</v>
      </c>
      <c r="H10" s="19" t="s">
        <v>8</v>
      </c>
      <c r="I10" s="19" t="s">
        <v>9</v>
      </c>
      <c r="J10" s="22" t="s">
        <v>4</v>
      </c>
      <c r="K10" s="15"/>
    </row>
    <row r="11" spans="1:11" ht="13.5" thickBot="1">
      <c r="A11" s="64" t="s">
        <v>20</v>
      </c>
      <c r="B11" s="65" t="s">
        <v>21</v>
      </c>
      <c r="C11" s="66" t="s">
        <v>22</v>
      </c>
      <c r="D11" s="66" t="s">
        <v>23</v>
      </c>
      <c r="E11" s="65" t="s">
        <v>24</v>
      </c>
      <c r="F11" s="65" t="s">
        <v>25</v>
      </c>
      <c r="G11" s="65" t="s">
        <v>26</v>
      </c>
      <c r="H11" s="65" t="s">
        <v>27</v>
      </c>
      <c r="I11" s="65" t="s">
        <v>28</v>
      </c>
      <c r="J11" s="67" t="s">
        <v>29</v>
      </c>
      <c r="K11" s="68"/>
    </row>
    <row r="12" spans="1:12" ht="4.5" customHeight="1" thickBot="1">
      <c r="A12" s="156"/>
      <c r="B12" s="157"/>
      <c r="C12" s="158"/>
      <c r="D12" s="158"/>
      <c r="E12" s="158"/>
      <c r="F12" s="158"/>
      <c r="G12" s="158"/>
      <c r="H12" s="158"/>
      <c r="I12" s="158"/>
      <c r="J12" s="159"/>
      <c r="K12" s="103"/>
      <c r="L12" s="4"/>
    </row>
    <row r="13" spans="1:11" ht="24" customHeight="1">
      <c r="A13" s="246" t="s">
        <v>146</v>
      </c>
      <c r="B13" s="160"/>
      <c r="C13" s="218" t="s">
        <v>30</v>
      </c>
      <c r="D13" s="219"/>
      <c r="E13" s="219"/>
      <c r="F13" s="219"/>
      <c r="G13" s="219"/>
      <c r="H13" s="219"/>
      <c r="I13" s="220"/>
      <c r="J13" s="12"/>
      <c r="K13" s="2"/>
    </row>
    <row r="14" spans="1:11" ht="12.75" customHeight="1">
      <c r="A14" s="246"/>
      <c r="B14" s="161">
        <v>1</v>
      </c>
      <c r="C14" s="57"/>
      <c r="D14" s="58"/>
      <c r="E14" s="59" t="s">
        <v>2</v>
      </c>
      <c r="F14" s="60">
        <v>48</v>
      </c>
      <c r="G14" s="61"/>
      <c r="H14" s="62"/>
      <c r="I14" s="63">
        <f>F14*G14</f>
        <v>0</v>
      </c>
      <c r="J14" s="12"/>
      <c r="K14" s="16"/>
    </row>
    <row r="15" spans="1:11" ht="38.25" customHeight="1">
      <c r="A15" s="246"/>
      <c r="B15" s="162"/>
      <c r="C15" s="215" t="s">
        <v>31</v>
      </c>
      <c r="D15" s="216"/>
      <c r="E15" s="216"/>
      <c r="F15" s="216"/>
      <c r="G15" s="216"/>
      <c r="H15" s="216"/>
      <c r="I15" s="217"/>
      <c r="J15" s="12"/>
      <c r="K15" s="16"/>
    </row>
    <row r="16" spans="1:11" ht="13.5" customHeight="1" thickBot="1">
      <c r="A16" s="246"/>
      <c r="B16" s="161">
        <f>B14+1</f>
        <v>2</v>
      </c>
      <c r="C16" s="57"/>
      <c r="D16" s="58"/>
      <c r="E16" s="59" t="s">
        <v>2</v>
      </c>
      <c r="F16" s="60">
        <v>24</v>
      </c>
      <c r="G16" s="61"/>
      <c r="H16" s="62"/>
      <c r="I16" s="63">
        <f>F16*G16</f>
        <v>0</v>
      </c>
      <c r="J16" s="13">
        <v>200</v>
      </c>
      <c r="K16" s="16"/>
    </row>
    <row r="17" spans="1:11" s="72" customFormat="1" ht="18" customHeight="1" thickBot="1">
      <c r="A17" s="69"/>
      <c r="B17" s="70"/>
      <c r="C17" s="70"/>
      <c r="D17" s="43"/>
      <c r="E17" s="71"/>
      <c r="F17" s="71" t="s">
        <v>3</v>
      </c>
      <c r="G17" s="9" t="s">
        <v>146</v>
      </c>
      <c r="H17" s="10"/>
      <c r="I17" s="7">
        <f>SUM(I14:I16)</f>
        <v>0</v>
      </c>
      <c r="J17" s="246"/>
      <c r="K17" s="46"/>
    </row>
    <row r="18" spans="1:11" ht="39" customHeight="1">
      <c r="A18" s="246" t="s">
        <v>147</v>
      </c>
      <c r="B18" s="163"/>
      <c r="C18" s="213" t="s">
        <v>32</v>
      </c>
      <c r="D18" s="213"/>
      <c r="E18" s="213"/>
      <c r="F18" s="213"/>
      <c r="G18" s="213"/>
      <c r="H18" s="213"/>
      <c r="I18" s="214"/>
      <c r="J18" s="11"/>
      <c r="K18" s="17"/>
    </row>
    <row r="19" spans="1:11" ht="12.75" customHeight="1">
      <c r="A19" s="246"/>
      <c r="B19" s="162"/>
      <c r="C19" s="47" t="s">
        <v>33</v>
      </c>
      <c r="D19" s="37"/>
      <c r="E19" s="37"/>
      <c r="F19" s="37"/>
      <c r="G19" s="37"/>
      <c r="H19" s="37"/>
      <c r="I19" s="38"/>
      <c r="J19" s="12"/>
      <c r="K19" s="2"/>
    </row>
    <row r="20" spans="1:11" ht="12.75" customHeight="1">
      <c r="A20" s="246"/>
      <c r="B20" s="161">
        <v>3</v>
      </c>
      <c r="C20" s="30"/>
      <c r="D20" s="31"/>
      <c r="E20" s="32" t="s">
        <v>2</v>
      </c>
      <c r="F20" s="33">
        <v>80</v>
      </c>
      <c r="G20" s="34"/>
      <c r="H20" s="35"/>
      <c r="I20" s="36">
        <f>F20*G20</f>
        <v>0</v>
      </c>
      <c r="J20" s="12"/>
      <c r="K20" s="16"/>
    </row>
    <row r="21" spans="1:11" ht="12.75" customHeight="1">
      <c r="A21" s="246"/>
      <c r="B21" s="162"/>
      <c r="C21" s="47" t="s">
        <v>34</v>
      </c>
      <c r="D21" s="37"/>
      <c r="E21" s="37"/>
      <c r="F21" s="37"/>
      <c r="G21" s="37"/>
      <c r="H21" s="37"/>
      <c r="I21" s="38"/>
      <c r="J21" s="12"/>
      <c r="K21" s="16"/>
    </row>
    <row r="22" spans="1:11" ht="12.75" customHeight="1">
      <c r="A22" s="246"/>
      <c r="B22" s="161">
        <f>B20+1</f>
        <v>4</v>
      </c>
      <c r="C22" s="30"/>
      <c r="D22" s="31"/>
      <c r="E22" s="32" t="s">
        <v>2</v>
      </c>
      <c r="F22" s="33">
        <v>30</v>
      </c>
      <c r="G22" s="34"/>
      <c r="H22" s="35"/>
      <c r="I22" s="36">
        <f>F22*G22</f>
        <v>0</v>
      </c>
      <c r="J22" s="12"/>
      <c r="K22" s="16"/>
    </row>
    <row r="23" spans="1:11" ht="12.75" customHeight="1">
      <c r="A23" s="246"/>
      <c r="B23" s="162"/>
      <c r="C23" s="47" t="s">
        <v>35</v>
      </c>
      <c r="D23" s="37"/>
      <c r="E23" s="37"/>
      <c r="F23" s="37"/>
      <c r="G23" s="37"/>
      <c r="H23" s="37"/>
      <c r="I23" s="38"/>
      <c r="J23" s="12"/>
      <c r="K23" s="16"/>
    </row>
    <row r="24" spans="1:11" ht="12.75" customHeight="1">
      <c r="A24" s="246"/>
      <c r="B24" s="161">
        <v>5</v>
      </c>
      <c r="C24" s="30"/>
      <c r="D24" s="31"/>
      <c r="E24" s="32" t="s">
        <v>2</v>
      </c>
      <c r="F24" s="33">
        <v>10</v>
      </c>
      <c r="G24" s="34"/>
      <c r="H24" s="35"/>
      <c r="I24" s="39">
        <f>F24*G24</f>
        <v>0</v>
      </c>
      <c r="J24" s="12"/>
      <c r="K24" s="16"/>
    </row>
    <row r="25" spans="1:11" ht="24.75" customHeight="1">
      <c r="A25" s="246"/>
      <c r="B25" s="91"/>
      <c r="C25" s="221" t="s">
        <v>36</v>
      </c>
      <c r="D25" s="221"/>
      <c r="E25" s="221"/>
      <c r="F25" s="221"/>
      <c r="G25" s="221"/>
      <c r="H25" s="221"/>
      <c r="I25" s="222"/>
      <c r="J25" s="12"/>
      <c r="K25" s="17"/>
    </row>
    <row r="26" spans="1:11" ht="12.75" customHeight="1">
      <c r="A26" s="246"/>
      <c r="B26" s="162"/>
      <c r="C26" s="47" t="s">
        <v>33</v>
      </c>
      <c r="D26" s="37"/>
      <c r="E26" s="37"/>
      <c r="F26" s="37"/>
      <c r="G26" s="37"/>
      <c r="H26" s="37"/>
      <c r="I26" s="38"/>
      <c r="J26" s="12"/>
      <c r="K26" s="2"/>
    </row>
    <row r="27" spans="1:11" ht="12.75" customHeight="1">
      <c r="A27" s="246"/>
      <c r="B27" s="161">
        <v>6</v>
      </c>
      <c r="C27" s="30"/>
      <c r="D27" s="31"/>
      <c r="E27" s="32" t="s">
        <v>2</v>
      </c>
      <c r="F27" s="33">
        <v>80</v>
      </c>
      <c r="G27" s="34"/>
      <c r="H27" s="35"/>
      <c r="I27" s="36">
        <f>F27*G27</f>
        <v>0</v>
      </c>
      <c r="J27" s="12"/>
      <c r="K27" s="16"/>
    </row>
    <row r="28" spans="1:11" ht="12.75" customHeight="1">
      <c r="A28" s="246"/>
      <c r="B28" s="162"/>
      <c r="C28" s="47" t="s">
        <v>37</v>
      </c>
      <c r="D28" s="37"/>
      <c r="E28" s="37"/>
      <c r="F28" s="37"/>
      <c r="G28" s="37"/>
      <c r="H28" s="37"/>
      <c r="I28" s="38"/>
      <c r="J28" s="12"/>
      <c r="K28" s="16"/>
    </row>
    <row r="29" spans="1:11" ht="12.75" customHeight="1">
      <c r="A29" s="246"/>
      <c r="B29" s="161">
        <f>B27+1</f>
        <v>7</v>
      </c>
      <c r="C29" s="30"/>
      <c r="D29" s="31"/>
      <c r="E29" s="32" t="s">
        <v>2</v>
      </c>
      <c r="F29" s="33">
        <v>30</v>
      </c>
      <c r="G29" s="34"/>
      <c r="H29" s="35"/>
      <c r="I29" s="36">
        <f>F29*G29</f>
        <v>0</v>
      </c>
      <c r="J29" s="12"/>
      <c r="K29" s="16"/>
    </row>
    <row r="30" spans="1:11" ht="12.75" customHeight="1">
      <c r="A30" s="246"/>
      <c r="B30" s="162"/>
      <c r="C30" s="47" t="s">
        <v>38</v>
      </c>
      <c r="D30" s="37"/>
      <c r="E30" s="37"/>
      <c r="F30" s="37"/>
      <c r="G30" s="37"/>
      <c r="H30" s="37"/>
      <c r="I30" s="38"/>
      <c r="J30" s="12"/>
      <c r="K30" s="16"/>
    </row>
    <row r="31" spans="1:11" ht="12.75" customHeight="1" thickBot="1">
      <c r="A31" s="246"/>
      <c r="B31" s="161">
        <v>8</v>
      </c>
      <c r="C31" s="30"/>
      <c r="D31" s="31"/>
      <c r="E31" s="32" t="s">
        <v>2</v>
      </c>
      <c r="F31" s="33">
        <v>10</v>
      </c>
      <c r="G31" s="34"/>
      <c r="H31" s="35"/>
      <c r="I31" s="39">
        <f>F31*G31</f>
        <v>0</v>
      </c>
      <c r="J31" s="13">
        <v>100</v>
      </c>
      <c r="K31" s="16"/>
    </row>
    <row r="32" spans="1:11" ht="18" customHeight="1" thickBot="1">
      <c r="A32" s="41"/>
      <c r="B32" s="42"/>
      <c r="C32" s="42"/>
      <c r="D32" s="43"/>
      <c r="E32" s="8"/>
      <c r="F32" s="8" t="s">
        <v>3</v>
      </c>
      <c r="G32" s="9" t="str">
        <f>A18</f>
        <v>E2</v>
      </c>
      <c r="H32" s="10"/>
      <c r="I32" s="7">
        <f>I31+I29+I27+I24+I22+I20</f>
        <v>0</v>
      </c>
      <c r="J32" s="246"/>
      <c r="K32" s="17"/>
    </row>
    <row r="33" spans="1:11" ht="26.25" customHeight="1">
      <c r="A33" s="246" t="s">
        <v>148</v>
      </c>
      <c r="B33" s="163"/>
      <c r="C33" s="213" t="s">
        <v>39</v>
      </c>
      <c r="D33" s="213"/>
      <c r="E33" s="213"/>
      <c r="F33" s="213"/>
      <c r="G33" s="213"/>
      <c r="H33" s="213"/>
      <c r="I33" s="214"/>
      <c r="J33" s="11"/>
      <c r="K33" s="17"/>
    </row>
    <row r="34" spans="1:11" ht="12.75" customHeight="1">
      <c r="A34" s="246"/>
      <c r="B34" s="162"/>
      <c r="C34" s="47" t="s">
        <v>33</v>
      </c>
      <c r="D34" s="37"/>
      <c r="E34" s="37"/>
      <c r="F34" s="37"/>
      <c r="G34" s="37"/>
      <c r="H34" s="37"/>
      <c r="I34" s="38"/>
      <c r="J34" s="12"/>
      <c r="K34" s="2"/>
    </row>
    <row r="35" spans="1:11" ht="12.75" customHeight="1">
      <c r="A35" s="246"/>
      <c r="B35" s="161">
        <v>9</v>
      </c>
      <c r="C35" s="30"/>
      <c r="D35" s="31"/>
      <c r="E35" s="32" t="s">
        <v>2</v>
      </c>
      <c r="F35" s="33">
        <v>10</v>
      </c>
      <c r="G35" s="34"/>
      <c r="H35" s="35"/>
      <c r="I35" s="36">
        <f>F35*G35</f>
        <v>0</v>
      </c>
      <c r="J35" s="12"/>
      <c r="K35" s="16"/>
    </row>
    <row r="36" spans="1:11" ht="12.75" customHeight="1">
      <c r="A36" s="246"/>
      <c r="B36" s="162"/>
      <c r="C36" s="47" t="s">
        <v>37</v>
      </c>
      <c r="D36" s="37"/>
      <c r="E36" s="37"/>
      <c r="F36" s="37"/>
      <c r="G36" s="37"/>
      <c r="H36" s="37"/>
      <c r="I36" s="38"/>
      <c r="J36" s="12"/>
      <c r="K36" s="16"/>
    </row>
    <row r="37" spans="1:11" ht="12.75" customHeight="1">
      <c r="A37" s="246"/>
      <c r="B37" s="161">
        <v>10</v>
      </c>
      <c r="C37" s="30"/>
      <c r="D37" s="31"/>
      <c r="E37" s="32" t="s">
        <v>2</v>
      </c>
      <c r="F37" s="33">
        <v>400</v>
      </c>
      <c r="G37" s="34"/>
      <c r="H37" s="35"/>
      <c r="I37" s="39">
        <f>F37*G37</f>
        <v>0</v>
      </c>
      <c r="J37" s="12"/>
      <c r="K37" s="16"/>
    </row>
    <row r="38" spans="1:11" ht="24.75" customHeight="1">
      <c r="A38" s="246"/>
      <c r="B38" s="91"/>
      <c r="C38" s="232" t="s">
        <v>40</v>
      </c>
      <c r="D38" s="232"/>
      <c r="E38" s="232"/>
      <c r="F38" s="232"/>
      <c r="G38" s="232"/>
      <c r="H38" s="232"/>
      <c r="I38" s="233"/>
      <c r="J38" s="12"/>
      <c r="K38" s="17"/>
    </row>
    <row r="39" spans="1:11" ht="12.75" customHeight="1">
      <c r="A39" s="246"/>
      <c r="B39" s="162"/>
      <c r="C39" s="47" t="s">
        <v>33</v>
      </c>
      <c r="D39" s="37"/>
      <c r="E39" s="37"/>
      <c r="F39" s="37"/>
      <c r="G39" s="37"/>
      <c r="H39" s="37"/>
      <c r="I39" s="38"/>
      <c r="J39" s="12"/>
      <c r="K39" s="2"/>
    </row>
    <row r="40" spans="1:11" ht="12.75" customHeight="1">
      <c r="A40" s="246"/>
      <c r="B40" s="161">
        <v>11</v>
      </c>
      <c r="C40" s="30"/>
      <c r="D40" s="31"/>
      <c r="E40" s="32" t="s">
        <v>2</v>
      </c>
      <c r="F40" s="33">
        <v>50</v>
      </c>
      <c r="G40" s="34"/>
      <c r="H40" s="35"/>
      <c r="I40" s="36">
        <f>F40*G40</f>
        <v>0</v>
      </c>
      <c r="J40" s="12"/>
      <c r="K40" s="16"/>
    </row>
    <row r="41" spans="1:11" ht="12.75" customHeight="1">
      <c r="A41" s="246"/>
      <c r="B41" s="162"/>
      <c r="C41" s="47" t="s">
        <v>37</v>
      </c>
      <c r="D41" s="37"/>
      <c r="E41" s="37"/>
      <c r="F41" s="37"/>
      <c r="G41" s="37"/>
      <c r="H41" s="37"/>
      <c r="I41" s="38"/>
      <c r="J41" s="12"/>
      <c r="K41" s="16"/>
    </row>
    <row r="42" spans="1:11" ht="12.75" customHeight="1" thickBot="1">
      <c r="A42" s="246"/>
      <c r="B42" s="161">
        <v>12</v>
      </c>
      <c r="C42" s="30"/>
      <c r="D42" s="31"/>
      <c r="E42" s="32" t="s">
        <v>2</v>
      </c>
      <c r="F42" s="33">
        <v>50</v>
      </c>
      <c r="G42" s="34"/>
      <c r="H42" s="35"/>
      <c r="I42" s="39">
        <f>F42*G42</f>
        <v>0</v>
      </c>
      <c r="J42" s="13">
        <v>60</v>
      </c>
      <c r="K42" s="16"/>
    </row>
    <row r="43" spans="1:11" ht="18" customHeight="1" thickBot="1">
      <c r="A43" s="41"/>
      <c r="B43" s="42"/>
      <c r="C43" s="42"/>
      <c r="D43" s="43"/>
      <c r="E43" s="8"/>
      <c r="F43" s="8" t="s">
        <v>3</v>
      </c>
      <c r="G43" s="9" t="str">
        <f>A33</f>
        <v>E3</v>
      </c>
      <c r="H43" s="10"/>
      <c r="I43" s="7">
        <f>I42+I40+I37+I35</f>
        <v>0</v>
      </c>
      <c r="J43" s="246"/>
      <c r="K43" s="17"/>
    </row>
    <row r="44" spans="1:11" ht="23.25" customHeight="1">
      <c r="A44" s="246" t="s">
        <v>149</v>
      </c>
      <c r="B44" s="164"/>
      <c r="C44" s="230" t="s">
        <v>172</v>
      </c>
      <c r="D44" s="230"/>
      <c r="E44" s="230"/>
      <c r="F44" s="230"/>
      <c r="G44" s="230"/>
      <c r="H44" s="230"/>
      <c r="I44" s="231"/>
      <c r="J44" s="11"/>
      <c r="K44" s="2"/>
    </row>
    <row r="45" spans="1:11" ht="12.75" customHeight="1">
      <c r="A45" s="246"/>
      <c r="B45" s="165">
        <v>13</v>
      </c>
      <c r="C45" s="14"/>
      <c r="D45" s="14"/>
      <c r="E45" s="24" t="s">
        <v>53</v>
      </c>
      <c r="F45" s="25">
        <v>480</v>
      </c>
      <c r="G45" s="96"/>
      <c r="H45" s="97"/>
      <c r="I45" s="96">
        <f>F45*G45</f>
        <v>0</v>
      </c>
      <c r="J45" s="12"/>
      <c r="K45" s="16"/>
    </row>
    <row r="46" spans="1:11" ht="12.75">
      <c r="A46" s="246"/>
      <c r="B46" s="166"/>
      <c r="C46" s="223" t="s">
        <v>41</v>
      </c>
      <c r="D46" s="223"/>
      <c r="E46" s="223"/>
      <c r="F46" s="223"/>
      <c r="G46" s="167"/>
      <c r="H46" s="167"/>
      <c r="I46" s="168"/>
      <c r="J46" s="12"/>
      <c r="K46" s="17"/>
    </row>
    <row r="47" spans="1:11" ht="15" customHeight="1">
      <c r="A47" s="246"/>
      <c r="B47" s="169"/>
      <c r="C47" s="170" t="s">
        <v>42</v>
      </c>
      <c r="D47" s="37"/>
      <c r="E47" s="37"/>
      <c r="F47" s="37"/>
      <c r="G47" s="37"/>
      <c r="H47" s="37"/>
      <c r="I47" s="38"/>
      <c r="J47" s="12"/>
      <c r="K47" s="2"/>
    </row>
    <row r="48" spans="1:11" ht="12.75" customHeight="1">
      <c r="A48" s="246"/>
      <c r="B48" s="171">
        <f>B45+1</f>
        <v>14</v>
      </c>
      <c r="C48" s="30"/>
      <c r="D48" s="31"/>
      <c r="E48" s="32" t="s">
        <v>2</v>
      </c>
      <c r="F48" s="33">
        <v>7200</v>
      </c>
      <c r="G48" s="55"/>
      <c r="H48" s="56"/>
      <c r="I48" s="73">
        <f>F48*G48</f>
        <v>0</v>
      </c>
      <c r="J48" s="12"/>
      <c r="K48" s="16"/>
    </row>
    <row r="49" spans="1:11" ht="12.75">
      <c r="A49" s="246"/>
      <c r="B49" s="172"/>
      <c r="C49" s="234" t="s">
        <v>43</v>
      </c>
      <c r="D49" s="234"/>
      <c r="E49" s="234"/>
      <c r="F49" s="235"/>
      <c r="G49" s="173"/>
      <c r="H49" s="174"/>
      <c r="I49" s="175"/>
      <c r="J49" s="12"/>
      <c r="K49" s="17"/>
    </row>
    <row r="50" spans="1:11" ht="12.75" customHeight="1">
      <c r="A50" s="246"/>
      <c r="B50" s="169"/>
      <c r="C50" s="176" t="s">
        <v>44</v>
      </c>
      <c r="D50" s="37"/>
      <c r="E50" s="37"/>
      <c r="F50" s="37"/>
      <c r="G50" s="37"/>
      <c r="H50" s="37"/>
      <c r="I50" s="38"/>
      <c r="J50" s="12"/>
      <c r="K50" s="2"/>
    </row>
    <row r="51" spans="1:11" ht="12.75" customHeight="1">
      <c r="A51" s="246"/>
      <c r="B51" s="177">
        <f>B48+1</f>
        <v>15</v>
      </c>
      <c r="C51" s="53"/>
      <c r="D51" s="31"/>
      <c r="E51" s="32" t="s">
        <v>2</v>
      </c>
      <c r="F51" s="33">
        <v>140000</v>
      </c>
      <c r="G51" s="34"/>
      <c r="H51" s="35"/>
      <c r="I51" s="36">
        <f>F51*G51</f>
        <v>0</v>
      </c>
      <c r="J51" s="12"/>
      <c r="K51" s="16"/>
    </row>
    <row r="52" spans="1:11" ht="12.75" customHeight="1">
      <c r="A52" s="246"/>
      <c r="B52" s="169"/>
      <c r="C52" s="74" t="s">
        <v>45</v>
      </c>
      <c r="D52" s="37"/>
      <c r="E52" s="37"/>
      <c r="F52" s="37"/>
      <c r="G52" s="37"/>
      <c r="H52" s="37"/>
      <c r="I52" s="38"/>
      <c r="J52" s="12"/>
      <c r="K52" s="16"/>
    </row>
    <row r="53" spans="1:11" ht="12.75" customHeight="1">
      <c r="A53" s="246"/>
      <c r="B53" s="177">
        <f>B51+1</f>
        <v>16</v>
      </c>
      <c r="C53" s="30"/>
      <c r="D53" s="31"/>
      <c r="E53" s="32" t="s">
        <v>2</v>
      </c>
      <c r="F53" s="33">
        <v>21000</v>
      </c>
      <c r="G53" s="34"/>
      <c r="H53" s="35"/>
      <c r="I53" s="36">
        <f>F53*G53</f>
        <v>0</v>
      </c>
      <c r="J53" s="12"/>
      <c r="K53" s="16"/>
    </row>
    <row r="54" spans="1:11" ht="12.75" customHeight="1">
      <c r="A54" s="246"/>
      <c r="B54" s="169"/>
      <c r="C54" s="74" t="s">
        <v>46</v>
      </c>
      <c r="D54" s="37"/>
      <c r="E54" s="37"/>
      <c r="F54" s="37"/>
      <c r="G54" s="37"/>
      <c r="H54" s="37"/>
      <c r="I54" s="38"/>
      <c r="J54" s="12"/>
      <c r="K54" s="16"/>
    </row>
    <row r="55" spans="1:11" ht="12.75" customHeight="1">
      <c r="A55" s="246"/>
      <c r="B55" s="177">
        <f>B53+1</f>
        <v>17</v>
      </c>
      <c r="C55" s="30"/>
      <c r="D55" s="31"/>
      <c r="E55" s="32" t="s">
        <v>2</v>
      </c>
      <c r="F55" s="33">
        <v>11300</v>
      </c>
      <c r="G55" s="34"/>
      <c r="H55" s="35"/>
      <c r="I55" s="36">
        <f>F55*G55</f>
        <v>0</v>
      </c>
      <c r="J55" s="12"/>
      <c r="K55" s="16"/>
    </row>
    <row r="56" spans="1:11" ht="12.75" customHeight="1">
      <c r="A56" s="246"/>
      <c r="B56" s="169"/>
      <c r="C56" s="74" t="s">
        <v>47</v>
      </c>
      <c r="D56" s="37"/>
      <c r="E56" s="37"/>
      <c r="F56" s="37"/>
      <c r="G56" s="37"/>
      <c r="H56" s="37"/>
      <c r="I56" s="38"/>
      <c r="J56" s="12"/>
      <c r="K56" s="16"/>
    </row>
    <row r="57" spans="1:11" ht="12.75" customHeight="1">
      <c r="A57" s="246"/>
      <c r="B57" s="177">
        <f>B55+1</f>
        <v>18</v>
      </c>
      <c r="C57" s="30"/>
      <c r="D57" s="31"/>
      <c r="E57" s="32" t="s">
        <v>2</v>
      </c>
      <c r="F57" s="33">
        <v>11000</v>
      </c>
      <c r="G57" s="34"/>
      <c r="H57" s="35"/>
      <c r="I57" s="36">
        <f>F57*G57</f>
        <v>0</v>
      </c>
      <c r="J57" s="12"/>
      <c r="K57" s="16"/>
    </row>
    <row r="58" spans="1:11" ht="12.75" customHeight="1">
      <c r="A58" s="246"/>
      <c r="B58" s="169"/>
      <c r="C58" s="74" t="s">
        <v>48</v>
      </c>
      <c r="D58" s="37"/>
      <c r="E58" s="37"/>
      <c r="F58" s="37"/>
      <c r="G58" s="37"/>
      <c r="H58" s="37"/>
      <c r="I58" s="38"/>
      <c r="J58" s="12"/>
      <c r="K58" s="16"/>
    </row>
    <row r="59" spans="1:11" ht="12.75" customHeight="1">
      <c r="A59" s="246"/>
      <c r="B59" s="177">
        <f>B57+1</f>
        <v>19</v>
      </c>
      <c r="C59" s="30"/>
      <c r="D59" s="31"/>
      <c r="E59" s="32" t="s">
        <v>2</v>
      </c>
      <c r="F59" s="33">
        <v>2600</v>
      </c>
      <c r="G59" s="34"/>
      <c r="H59" s="35"/>
      <c r="I59" s="36">
        <f>F59*G59</f>
        <v>0</v>
      </c>
      <c r="J59" s="12"/>
      <c r="K59" s="16"/>
    </row>
    <row r="60" spans="1:11" ht="12.75" customHeight="1">
      <c r="A60" s="246"/>
      <c r="B60" s="169"/>
      <c r="C60" s="74" t="s">
        <v>49</v>
      </c>
      <c r="D60" s="37"/>
      <c r="E60" s="37"/>
      <c r="F60" s="37"/>
      <c r="G60" s="37"/>
      <c r="H60" s="37"/>
      <c r="I60" s="38"/>
      <c r="J60" s="12"/>
      <c r="K60" s="16"/>
    </row>
    <row r="61" spans="1:11" ht="12.75" customHeight="1">
      <c r="A61" s="246"/>
      <c r="B61" s="177">
        <f>B59+1</f>
        <v>20</v>
      </c>
      <c r="C61" s="30"/>
      <c r="D61" s="31"/>
      <c r="E61" s="32" t="s">
        <v>2</v>
      </c>
      <c r="F61" s="33">
        <v>3200</v>
      </c>
      <c r="G61" s="34"/>
      <c r="H61" s="35"/>
      <c r="I61" s="36">
        <f>F61*G61</f>
        <v>0</v>
      </c>
      <c r="J61" s="12"/>
      <c r="K61" s="16"/>
    </row>
    <row r="62" spans="1:11" ht="12.75" customHeight="1">
      <c r="A62" s="246"/>
      <c r="B62" s="169"/>
      <c r="C62" s="74" t="s">
        <v>50</v>
      </c>
      <c r="D62" s="37"/>
      <c r="E62" s="37"/>
      <c r="F62" s="37"/>
      <c r="G62" s="37"/>
      <c r="H62" s="37"/>
      <c r="I62" s="38"/>
      <c r="J62" s="12"/>
      <c r="K62" s="16"/>
    </row>
    <row r="63" spans="1:11" ht="12.75" customHeight="1">
      <c r="A63" s="246"/>
      <c r="B63" s="177">
        <f>B61+1</f>
        <v>21</v>
      </c>
      <c r="C63" s="30"/>
      <c r="D63" s="31"/>
      <c r="E63" s="32" t="s">
        <v>2</v>
      </c>
      <c r="F63" s="33">
        <v>1500</v>
      </c>
      <c r="G63" s="34"/>
      <c r="H63" s="35"/>
      <c r="I63" s="36">
        <f>F63*G63</f>
        <v>0</v>
      </c>
      <c r="J63" s="12"/>
      <c r="K63" s="16"/>
    </row>
    <row r="64" spans="1:11" ht="12.75" customHeight="1">
      <c r="A64" s="246"/>
      <c r="B64" s="169"/>
      <c r="C64" s="75" t="s">
        <v>51</v>
      </c>
      <c r="D64" s="37"/>
      <c r="E64" s="37"/>
      <c r="F64" s="37"/>
      <c r="G64" s="37"/>
      <c r="H64" s="37"/>
      <c r="I64" s="38"/>
      <c r="J64" s="12"/>
      <c r="K64" s="16"/>
    </row>
    <row r="65" spans="1:11" ht="12.75" customHeight="1">
      <c r="A65" s="246"/>
      <c r="B65" s="177">
        <f>B63+1</f>
        <v>22</v>
      </c>
      <c r="C65" s="53"/>
      <c r="D65" s="31"/>
      <c r="E65" s="32" t="s">
        <v>2</v>
      </c>
      <c r="F65" s="33">
        <v>2000</v>
      </c>
      <c r="G65" s="34"/>
      <c r="H65" s="35"/>
      <c r="I65" s="39">
        <f>F65*G65</f>
        <v>0</v>
      </c>
      <c r="J65" s="12"/>
      <c r="K65" s="16"/>
    </row>
    <row r="66" spans="1:11" ht="12.75" customHeight="1">
      <c r="A66" s="246"/>
      <c r="B66" s="172"/>
      <c r="C66" s="117" t="s">
        <v>76</v>
      </c>
      <c r="D66" s="91"/>
      <c r="E66" s="89"/>
      <c r="F66" s="89"/>
      <c r="G66" s="89"/>
      <c r="H66" s="89"/>
      <c r="I66" s="89"/>
      <c r="J66" s="12"/>
      <c r="K66" s="2"/>
    </row>
    <row r="67" spans="1:11" ht="12.75" customHeight="1">
      <c r="A67" s="246"/>
      <c r="B67" s="177">
        <f>B65+1</f>
        <v>23</v>
      </c>
      <c r="C67" s="93"/>
      <c r="D67" s="93"/>
      <c r="E67" s="94" t="s">
        <v>77</v>
      </c>
      <c r="F67" s="95">
        <v>5000</v>
      </c>
      <c r="G67" s="96"/>
      <c r="H67" s="97"/>
      <c r="I67" s="96">
        <f>F67*G67</f>
        <v>0</v>
      </c>
      <c r="J67" s="12"/>
      <c r="K67" s="16"/>
    </row>
    <row r="68" spans="1:11" ht="12.75" customHeight="1">
      <c r="A68" s="246"/>
      <c r="B68" s="172"/>
      <c r="C68" s="224" t="s">
        <v>78</v>
      </c>
      <c r="D68" s="224"/>
      <c r="E68" s="224"/>
      <c r="F68" s="224"/>
      <c r="G68" s="224"/>
      <c r="H68" s="224"/>
      <c r="I68" s="225"/>
      <c r="J68" s="12"/>
      <c r="K68" s="2"/>
    </row>
    <row r="69" spans="1:11" ht="12.75" customHeight="1">
      <c r="A69" s="246"/>
      <c r="B69" s="177">
        <f>B67+1</f>
        <v>24</v>
      </c>
      <c r="C69" s="93"/>
      <c r="D69" s="93"/>
      <c r="E69" s="94" t="s">
        <v>53</v>
      </c>
      <c r="F69" s="95">
        <v>1300</v>
      </c>
      <c r="G69" s="96"/>
      <c r="H69" s="97"/>
      <c r="I69" s="96">
        <f>F69*G69</f>
        <v>0</v>
      </c>
      <c r="J69" s="12"/>
      <c r="K69" s="16"/>
    </row>
    <row r="70" spans="1:11" ht="12.75" customHeight="1">
      <c r="A70" s="246"/>
      <c r="B70" s="172"/>
      <c r="C70" s="226" t="s">
        <v>79</v>
      </c>
      <c r="D70" s="226"/>
      <c r="E70" s="118"/>
      <c r="F70" s="118"/>
      <c r="G70" s="118"/>
      <c r="H70" s="118"/>
      <c r="I70" s="118"/>
      <c r="J70" s="12"/>
      <c r="K70" s="17"/>
    </row>
    <row r="71" spans="1:11" ht="12.75" customHeight="1">
      <c r="A71" s="246"/>
      <c r="B71" s="169"/>
      <c r="C71" s="119" t="s">
        <v>80</v>
      </c>
      <c r="D71" s="98"/>
      <c r="E71" s="37"/>
      <c r="F71" s="37"/>
      <c r="G71" s="37"/>
      <c r="H71" s="37"/>
      <c r="I71" s="38"/>
      <c r="J71" s="12"/>
      <c r="K71" s="2"/>
    </row>
    <row r="72" spans="1:11" ht="12.75" customHeight="1">
      <c r="A72" s="246"/>
      <c r="B72" s="177">
        <f>B69+1</f>
        <v>25</v>
      </c>
      <c r="C72" s="81"/>
      <c r="D72" s="82"/>
      <c r="E72" s="83" t="s">
        <v>53</v>
      </c>
      <c r="F72" s="84">
        <v>52000</v>
      </c>
      <c r="G72" s="34"/>
      <c r="H72" s="35"/>
      <c r="I72" s="36">
        <f>F72*G72</f>
        <v>0</v>
      </c>
      <c r="J72" s="12"/>
      <c r="K72" s="16"/>
    </row>
    <row r="73" spans="1:11" ht="12.75" customHeight="1">
      <c r="A73" s="246"/>
      <c r="B73" s="169"/>
      <c r="C73" s="85" t="s">
        <v>81</v>
      </c>
      <c r="D73" s="37"/>
      <c r="E73" s="37"/>
      <c r="F73" s="37"/>
      <c r="G73" s="37"/>
      <c r="H73" s="37"/>
      <c r="I73" s="38"/>
      <c r="J73" s="12"/>
      <c r="K73" s="16"/>
    </row>
    <row r="74" spans="1:11" ht="12.75" customHeight="1">
      <c r="A74" s="246"/>
      <c r="B74" s="177">
        <f>B72+1</f>
        <v>26</v>
      </c>
      <c r="C74" s="81"/>
      <c r="D74" s="82"/>
      <c r="E74" s="83" t="s">
        <v>53</v>
      </c>
      <c r="F74" s="84">
        <v>27000</v>
      </c>
      <c r="G74" s="34"/>
      <c r="H74" s="35"/>
      <c r="I74" s="36">
        <f>F74*G74</f>
        <v>0</v>
      </c>
      <c r="J74" s="12"/>
      <c r="K74" s="16"/>
    </row>
    <row r="75" spans="1:11" ht="12.75" customHeight="1">
      <c r="A75" s="246"/>
      <c r="B75" s="169"/>
      <c r="C75" s="85" t="s">
        <v>82</v>
      </c>
      <c r="D75" s="37"/>
      <c r="E75" s="37"/>
      <c r="F75" s="37"/>
      <c r="G75" s="37"/>
      <c r="H75" s="37"/>
      <c r="I75" s="38"/>
      <c r="J75" s="12"/>
      <c r="K75" s="16"/>
    </row>
    <row r="76" spans="1:11" ht="12.75" customHeight="1" thickBot="1">
      <c r="A76" s="246"/>
      <c r="B76" s="177">
        <f>B74+1</f>
        <v>27</v>
      </c>
      <c r="C76" s="81"/>
      <c r="D76" s="82"/>
      <c r="E76" s="83" t="s">
        <v>53</v>
      </c>
      <c r="F76" s="84">
        <v>12000</v>
      </c>
      <c r="G76" s="34"/>
      <c r="H76" s="35"/>
      <c r="I76" s="39">
        <f>F76*G76</f>
        <v>0</v>
      </c>
      <c r="J76" s="13">
        <v>550</v>
      </c>
      <c r="K76" s="16"/>
    </row>
    <row r="77" spans="1:13" s="115" customFormat="1" ht="18" customHeight="1" thickBot="1">
      <c r="A77" s="116"/>
      <c r="B77" s="120"/>
      <c r="C77" s="42"/>
      <c r="D77" s="43"/>
      <c r="E77" s="8"/>
      <c r="F77" s="8" t="s">
        <v>3</v>
      </c>
      <c r="G77" s="9" t="str">
        <f>A44</f>
        <v>E4</v>
      </c>
      <c r="H77" s="10"/>
      <c r="I77" s="7">
        <f>SUM(I45:I76)</f>
        <v>0</v>
      </c>
      <c r="J77" s="246"/>
      <c r="K77" s="17"/>
      <c r="L77" s="3"/>
      <c r="M77" s="3"/>
    </row>
    <row r="78" spans="1:11" ht="12.75" customHeight="1">
      <c r="A78" s="246" t="s">
        <v>150</v>
      </c>
      <c r="B78" s="163"/>
      <c r="C78" s="76" t="s">
        <v>52</v>
      </c>
      <c r="D78" s="29"/>
      <c r="E78" s="29"/>
      <c r="F78" s="29"/>
      <c r="G78" s="29"/>
      <c r="H78" s="29"/>
      <c r="I78" s="29"/>
      <c r="J78" s="11"/>
      <c r="K78" s="2"/>
    </row>
    <row r="79" spans="1:11" ht="12.75" customHeight="1" thickBot="1">
      <c r="A79" s="246"/>
      <c r="B79" s="178">
        <v>28</v>
      </c>
      <c r="C79" s="77"/>
      <c r="D79" s="77"/>
      <c r="E79" s="78" t="s">
        <v>53</v>
      </c>
      <c r="F79" s="79">
        <v>180</v>
      </c>
      <c r="G79" s="26"/>
      <c r="H79" s="27"/>
      <c r="I79" s="28">
        <f>F79*G79</f>
        <v>0</v>
      </c>
      <c r="J79" s="13">
        <v>15</v>
      </c>
      <c r="K79" s="16"/>
    </row>
    <row r="80" spans="1:11" ht="18" customHeight="1" thickBot="1">
      <c r="A80" s="41"/>
      <c r="B80" s="42"/>
      <c r="C80" s="42"/>
      <c r="D80" s="43"/>
      <c r="E80" s="44"/>
      <c r="F80" s="40" t="s">
        <v>3</v>
      </c>
      <c r="G80" s="9" t="str">
        <f>A78</f>
        <v>E5</v>
      </c>
      <c r="H80" s="10"/>
      <c r="I80" s="7">
        <f>SUM(I79)</f>
        <v>0</v>
      </c>
      <c r="J80" s="246"/>
      <c r="K80" s="17"/>
    </row>
    <row r="81" spans="1:11" ht="12.75" customHeight="1">
      <c r="A81" s="246" t="s">
        <v>151</v>
      </c>
      <c r="B81" s="164"/>
      <c r="C81" s="121" t="s">
        <v>54</v>
      </c>
      <c r="D81" s="121"/>
      <c r="E81" s="121"/>
      <c r="F81" s="121"/>
      <c r="G81" s="121"/>
      <c r="H81" s="121"/>
      <c r="I81" s="122"/>
      <c r="J81" s="11"/>
      <c r="K81" s="2"/>
    </row>
    <row r="82" spans="1:11" ht="12.75" customHeight="1">
      <c r="A82" s="246"/>
      <c r="B82" s="165">
        <v>29</v>
      </c>
      <c r="C82" s="123"/>
      <c r="D82" s="123"/>
      <c r="E82" s="124" t="s">
        <v>53</v>
      </c>
      <c r="F82" s="125">
        <v>30</v>
      </c>
      <c r="G82" s="126"/>
      <c r="H82" s="127"/>
      <c r="I82" s="126">
        <f>F82*G82</f>
        <v>0</v>
      </c>
      <c r="J82" s="12"/>
      <c r="K82" s="16"/>
    </row>
    <row r="83" spans="1:11" ht="12.75" customHeight="1">
      <c r="A83" s="246"/>
      <c r="B83" s="166"/>
      <c r="C83" s="128" t="s">
        <v>55</v>
      </c>
      <c r="D83" s="179"/>
      <c r="E83" s="179"/>
      <c r="F83" s="128"/>
      <c r="G83" s="128"/>
      <c r="H83" s="128"/>
      <c r="I83" s="128"/>
      <c r="J83" s="12"/>
      <c r="K83" s="17"/>
    </row>
    <row r="84" spans="1:11" ht="12.75" customHeight="1">
      <c r="A84" s="246"/>
      <c r="B84" s="169"/>
      <c r="C84" s="180" t="s">
        <v>56</v>
      </c>
      <c r="D84" s="129"/>
      <c r="E84" s="129"/>
      <c r="F84" s="129"/>
      <c r="G84" s="129"/>
      <c r="H84" s="129"/>
      <c r="I84" s="130"/>
      <c r="J84" s="12"/>
      <c r="K84" s="2"/>
    </row>
    <row r="85" spans="1:11" ht="12.75" customHeight="1">
      <c r="A85" s="246"/>
      <c r="B85" s="177">
        <f>B82+1</f>
        <v>30</v>
      </c>
      <c r="C85" s="181"/>
      <c r="D85" s="131"/>
      <c r="E85" s="132" t="s">
        <v>2</v>
      </c>
      <c r="F85" s="133">
        <v>10000</v>
      </c>
      <c r="G85" s="134"/>
      <c r="H85" s="135"/>
      <c r="I85" s="136">
        <f>F85*G85</f>
        <v>0</v>
      </c>
      <c r="J85" s="12"/>
      <c r="K85" s="16"/>
    </row>
    <row r="86" spans="1:11" ht="12.75" customHeight="1">
      <c r="A86" s="246"/>
      <c r="B86" s="169"/>
      <c r="C86" s="137" t="s">
        <v>57</v>
      </c>
      <c r="D86" s="129"/>
      <c r="E86" s="129"/>
      <c r="F86" s="129"/>
      <c r="G86" s="129"/>
      <c r="H86" s="129"/>
      <c r="I86" s="130"/>
      <c r="J86" s="12"/>
      <c r="K86" s="16"/>
    </row>
    <row r="87" spans="1:11" ht="12.75" customHeight="1">
      <c r="A87" s="246"/>
      <c r="B87" s="177">
        <f>B85+1</f>
        <v>31</v>
      </c>
      <c r="C87" s="138"/>
      <c r="D87" s="131"/>
      <c r="E87" s="132" t="s">
        <v>2</v>
      </c>
      <c r="F87" s="133">
        <v>1600</v>
      </c>
      <c r="G87" s="134"/>
      <c r="H87" s="135"/>
      <c r="I87" s="136">
        <f>F87*G87</f>
        <v>0</v>
      </c>
      <c r="J87" s="12"/>
      <c r="K87" s="16"/>
    </row>
    <row r="88" spans="1:11" ht="12.75" customHeight="1">
      <c r="A88" s="246"/>
      <c r="B88" s="169"/>
      <c r="C88" s="137" t="s">
        <v>58</v>
      </c>
      <c r="D88" s="129"/>
      <c r="E88" s="129"/>
      <c r="F88" s="129"/>
      <c r="G88" s="129"/>
      <c r="H88" s="129"/>
      <c r="I88" s="130"/>
      <c r="J88" s="12"/>
      <c r="K88" s="16"/>
    </row>
    <row r="89" spans="1:11" ht="12.75" customHeight="1">
      <c r="A89" s="246"/>
      <c r="B89" s="177">
        <f>B87+1</f>
        <v>32</v>
      </c>
      <c r="C89" s="138"/>
      <c r="D89" s="131"/>
      <c r="E89" s="132" t="s">
        <v>2</v>
      </c>
      <c r="F89" s="133">
        <v>2000</v>
      </c>
      <c r="G89" s="134"/>
      <c r="H89" s="135"/>
      <c r="I89" s="136">
        <f>F89*G89</f>
        <v>0</v>
      </c>
      <c r="J89" s="12"/>
      <c r="K89" s="16"/>
    </row>
    <row r="90" spans="1:11" ht="12.75" customHeight="1">
      <c r="A90" s="246"/>
      <c r="B90" s="169"/>
      <c r="C90" s="137" t="s">
        <v>59</v>
      </c>
      <c r="D90" s="129"/>
      <c r="E90" s="129"/>
      <c r="F90" s="129"/>
      <c r="G90" s="129"/>
      <c r="H90" s="129"/>
      <c r="I90" s="130"/>
      <c r="J90" s="12"/>
      <c r="K90" s="16"/>
    </row>
    <row r="91" spans="1:11" ht="12.75" customHeight="1">
      <c r="A91" s="246"/>
      <c r="B91" s="177">
        <f>B89+1</f>
        <v>33</v>
      </c>
      <c r="C91" s="138"/>
      <c r="D91" s="131"/>
      <c r="E91" s="132" t="s">
        <v>2</v>
      </c>
      <c r="F91" s="133">
        <v>3000</v>
      </c>
      <c r="G91" s="134"/>
      <c r="H91" s="135"/>
      <c r="I91" s="136">
        <f>F91*G91</f>
        <v>0</v>
      </c>
      <c r="J91" s="12"/>
      <c r="K91" s="16"/>
    </row>
    <row r="92" spans="1:11" ht="12.75" customHeight="1">
      <c r="A92" s="246"/>
      <c r="B92" s="169"/>
      <c r="C92" s="137" t="s">
        <v>60</v>
      </c>
      <c r="D92" s="129"/>
      <c r="E92" s="129"/>
      <c r="F92" s="129"/>
      <c r="G92" s="129"/>
      <c r="H92" s="129"/>
      <c r="I92" s="130"/>
      <c r="J92" s="12"/>
      <c r="K92" s="16"/>
    </row>
    <row r="93" spans="1:11" ht="12.75" customHeight="1">
      <c r="A93" s="246"/>
      <c r="B93" s="177">
        <f>B91+1</f>
        <v>34</v>
      </c>
      <c r="C93" s="139"/>
      <c r="D93" s="140"/>
      <c r="E93" s="141" t="s">
        <v>2</v>
      </c>
      <c r="F93" s="142">
        <v>1500</v>
      </c>
      <c r="G93" s="143"/>
      <c r="H93" s="144"/>
      <c r="I93" s="145">
        <f>F93*G93</f>
        <v>0</v>
      </c>
      <c r="J93" s="12"/>
      <c r="K93" s="16"/>
    </row>
    <row r="94" spans="1:11" ht="12.75" customHeight="1">
      <c r="A94" s="246"/>
      <c r="B94" s="172"/>
      <c r="C94" s="146" t="s">
        <v>61</v>
      </c>
      <c r="D94" s="146"/>
      <c r="E94" s="146"/>
      <c r="F94" s="146"/>
      <c r="G94" s="146"/>
      <c r="H94" s="146"/>
      <c r="I94" s="146"/>
      <c r="J94" s="12"/>
      <c r="K94" s="17"/>
    </row>
    <row r="95" spans="1:11" ht="12.75" customHeight="1">
      <c r="A95" s="246"/>
      <c r="B95" s="169"/>
      <c r="C95" s="182" t="s">
        <v>62</v>
      </c>
      <c r="D95" s="129"/>
      <c r="E95" s="129"/>
      <c r="F95" s="129"/>
      <c r="G95" s="129"/>
      <c r="H95" s="129"/>
      <c r="I95" s="130"/>
      <c r="J95" s="12"/>
      <c r="K95" s="2"/>
    </row>
    <row r="96" spans="1:11" ht="12.75" customHeight="1">
      <c r="A96" s="246"/>
      <c r="B96" s="177">
        <f>B93+1</f>
        <v>35</v>
      </c>
      <c r="C96" s="147"/>
      <c r="D96" s="131"/>
      <c r="E96" s="132" t="s">
        <v>2</v>
      </c>
      <c r="F96" s="133">
        <v>2000</v>
      </c>
      <c r="G96" s="134"/>
      <c r="H96" s="135"/>
      <c r="I96" s="136">
        <f>F96*G96</f>
        <v>0</v>
      </c>
      <c r="J96" s="12"/>
      <c r="K96" s="16"/>
    </row>
    <row r="97" spans="1:11" ht="12.75" customHeight="1">
      <c r="A97" s="246"/>
      <c r="B97" s="169"/>
      <c r="C97" s="182" t="s">
        <v>63</v>
      </c>
      <c r="D97" s="129"/>
      <c r="E97" s="129"/>
      <c r="F97" s="129"/>
      <c r="G97" s="129"/>
      <c r="H97" s="129"/>
      <c r="I97" s="130"/>
      <c r="J97" s="12"/>
      <c r="K97" s="16"/>
    </row>
    <row r="98" spans="1:11" ht="12.75" customHeight="1">
      <c r="A98" s="246"/>
      <c r="B98" s="177">
        <f>B96+1</f>
        <v>36</v>
      </c>
      <c r="C98" s="147"/>
      <c r="D98" s="131"/>
      <c r="E98" s="132" t="s">
        <v>2</v>
      </c>
      <c r="F98" s="133">
        <v>2000</v>
      </c>
      <c r="G98" s="134"/>
      <c r="H98" s="135"/>
      <c r="I98" s="136">
        <f>F98*G98</f>
        <v>0</v>
      </c>
      <c r="J98" s="12"/>
      <c r="K98" s="16"/>
    </row>
    <row r="99" spans="1:11" ht="12.75" customHeight="1">
      <c r="A99" s="246"/>
      <c r="B99" s="169"/>
      <c r="C99" s="182" t="s">
        <v>64</v>
      </c>
      <c r="D99" s="129"/>
      <c r="E99" s="129"/>
      <c r="F99" s="129"/>
      <c r="G99" s="129"/>
      <c r="H99" s="129"/>
      <c r="I99" s="130"/>
      <c r="J99" s="12"/>
      <c r="K99" s="16"/>
    </row>
    <row r="100" spans="1:11" ht="12.75" customHeight="1">
      <c r="A100" s="246"/>
      <c r="B100" s="177">
        <f>B98+1</f>
        <v>37</v>
      </c>
      <c r="C100" s="147"/>
      <c r="D100" s="131"/>
      <c r="E100" s="132" t="s">
        <v>2</v>
      </c>
      <c r="F100" s="133">
        <v>3000</v>
      </c>
      <c r="G100" s="134"/>
      <c r="H100" s="135"/>
      <c r="I100" s="136">
        <f>F100*G100</f>
        <v>0</v>
      </c>
      <c r="J100" s="12"/>
      <c r="K100" s="16"/>
    </row>
    <row r="101" spans="1:11" ht="18" customHeight="1">
      <c r="A101" s="246"/>
      <c r="B101" s="166"/>
      <c r="C101" s="128" t="s">
        <v>65</v>
      </c>
      <c r="D101" s="179"/>
      <c r="E101" s="128"/>
      <c r="F101" s="128"/>
      <c r="G101" s="128"/>
      <c r="H101" s="128"/>
      <c r="I101" s="128"/>
      <c r="J101" s="12"/>
      <c r="K101" s="17"/>
    </row>
    <row r="102" spans="1:11" ht="12.75" customHeight="1">
      <c r="A102" s="246"/>
      <c r="B102" s="169"/>
      <c r="C102" s="137" t="s">
        <v>66</v>
      </c>
      <c r="D102" s="129"/>
      <c r="E102" s="129"/>
      <c r="F102" s="129"/>
      <c r="G102" s="129"/>
      <c r="H102" s="129"/>
      <c r="I102" s="130"/>
      <c r="J102" s="12"/>
      <c r="K102" s="2"/>
    </row>
    <row r="103" spans="1:11" ht="12.75" customHeight="1">
      <c r="A103" s="246"/>
      <c r="B103" s="177">
        <f>B100+1</f>
        <v>38</v>
      </c>
      <c r="C103" s="148"/>
      <c r="D103" s="131"/>
      <c r="E103" s="132" t="s">
        <v>53</v>
      </c>
      <c r="F103" s="133">
        <v>38000</v>
      </c>
      <c r="G103" s="134"/>
      <c r="H103" s="135"/>
      <c r="I103" s="136">
        <f>F103*G103</f>
        <v>0</v>
      </c>
      <c r="J103" s="12"/>
      <c r="K103" s="16"/>
    </row>
    <row r="104" spans="1:11" ht="12.75" customHeight="1">
      <c r="A104" s="246"/>
      <c r="B104" s="169"/>
      <c r="C104" s="137" t="s">
        <v>67</v>
      </c>
      <c r="D104" s="129"/>
      <c r="E104" s="129"/>
      <c r="F104" s="129"/>
      <c r="G104" s="129"/>
      <c r="H104" s="129"/>
      <c r="I104" s="130"/>
      <c r="J104" s="12"/>
      <c r="K104" s="16"/>
    </row>
    <row r="105" spans="1:11" ht="12.75" customHeight="1">
      <c r="A105" s="246"/>
      <c r="B105" s="177">
        <f>B103+1</f>
        <v>39</v>
      </c>
      <c r="C105" s="149"/>
      <c r="D105" s="150"/>
      <c r="E105" s="132" t="s">
        <v>53</v>
      </c>
      <c r="F105" s="133">
        <v>38000</v>
      </c>
      <c r="G105" s="134"/>
      <c r="H105" s="135"/>
      <c r="I105" s="136">
        <f>F105*G105</f>
        <v>0</v>
      </c>
      <c r="J105" s="12"/>
      <c r="K105" s="16"/>
    </row>
    <row r="106" spans="1:11" ht="12.75" customHeight="1">
      <c r="A106" s="246"/>
      <c r="B106" s="169"/>
      <c r="C106" s="137" t="s">
        <v>68</v>
      </c>
      <c r="D106" s="129"/>
      <c r="E106" s="129"/>
      <c r="F106" s="129"/>
      <c r="G106" s="129"/>
      <c r="H106" s="129"/>
      <c r="I106" s="130"/>
      <c r="J106" s="12"/>
      <c r="K106" s="16"/>
    </row>
    <row r="107" spans="1:11" ht="12.75" customHeight="1">
      <c r="A107" s="246"/>
      <c r="B107" s="177">
        <f>B105+1</f>
        <v>40</v>
      </c>
      <c r="C107" s="148"/>
      <c r="D107" s="131"/>
      <c r="E107" s="132" t="s">
        <v>53</v>
      </c>
      <c r="F107" s="133">
        <v>48000</v>
      </c>
      <c r="G107" s="134"/>
      <c r="H107" s="135"/>
      <c r="I107" s="136">
        <f>F107*G107</f>
        <v>0</v>
      </c>
      <c r="J107" s="12"/>
      <c r="K107" s="16"/>
    </row>
    <row r="108" spans="1:11" ht="12.75" customHeight="1">
      <c r="A108" s="246"/>
      <c r="B108" s="169"/>
      <c r="C108" s="137" t="s">
        <v>69</v>
      </c>
      <c r="D108" s="129"/>
      <c r="E108" s="129"/>
      <c r="F108" s="129"/>
      <c r="G108" s="129"/>
      <c r="H108" s="129"/>
      <c r="I108" s="130"/>
      <c r="J108" s="12"/>
      <c r="K108" s="16"/>
    </row>
    <row r="109" spans="1:11" ht="12.75" customHeight="1">
      <c r="A109" s="246"/>
      <c r="B109" s="177">
        <f>B107+1</f>
        <v>41</v>
      </c>
      <c r="C109" s="148"/>
      <c r="D109" s="131"/>
      <c r="E109" s="132" t="s">
        <v>53</v>
      </c>
      <c r="F109" s="133">
        <v>16000</v>
      </c>
      <c r="G109" s="134"/>
      <c r="H109" s="135"/>
      <c r="I109" s="136">
        <f>F109*G109</f>
        <v>0</v>
      </c>
      <c r="J109" s="12"/>
      <c r="K109" s="16"/>
    </row>
    <row r="110" spans="1:11" ht="12.75" customHeight="1">
      <c r="A110" s="246"/>
      <c r="B110" s="169"/>
      <c r="C110" s="137" t="s">
        <v>70</v>
      </c>
      <c r="D110" s="129"/>
      <c r="E110" s="129"/>
      <c r="F110" s="129"/>
      <c r="G110" s="129"/>
      <c r="H110" s="129"/>
      <c r="I110" s="130"/>
      <c r="J110" s="12"/>
      <c r="K110" s="16"/>
    </row>
    <row r="111" spans="1:11" ht="12.75" customHeight="1">
      <c r="A111" s="246"/>
      <c r="B111" s="177">
        <f>B109+1</f>
        <v>42</v>
      </c>
      <c r="C111" s="148"/>
      <c r="D111" s="131"/>
      <c r="E111" s="141" t="s">
        <v>53</v>
      </c>
      <c r="F111" s="142">
        <v>3200</v>
      </c>
      <c r="G111" s="143"/>
      <c r="H111" s="144"/>
      <c r="I111" s="145">
        <f>F111*G111</f>
        <v>0</v>
      </c>
      <c r="J111" s="12"/>
      <c r="K111" s="16"/>
    </row>
    <row r="112" spans="1:11" ht="12.75" customHeight="1">
      <c r="A112" s="246"/>
      <c r="B112" s="172"/>
      <c r="C112" s="151" t="s">
        <v>71</v>
      </c>
      <c r="D112" s="152"/>
      <c r="E112" s="146"/>
      <c r="F112" s="146"/>
      <c r="G112" s="146"/>
      <c r="H112" s="146"/>
      <c r="I112" s="146"/>
      <c r="J112" s="12"/>
      <c r="K112" s="17"/>
    </row>
    <row r="113" spans="1:11" ht="12.75" customHeight="1">
      <c r="A113" s="246"/>
      <c r="B113" s="169"/>
      <c r="C113" s="137" t="s">
        <v>72</v>
      </c>
      <c r="D113" s="129"/>
      <c r="E113" s="129"/>
      <c r="F113" s="129"/>
      <c r="G113" s="129"/>
      <c r="H113" s="129"/>
      <c r="I113" s="130"/>
      <c r="J113" s="12"/>
      <c r="K113" s="2"/>
    </row>
    <row r="114" spans="1:11" ht="12.75" customHeight="1">
      <c r="A114" s="246"/>
      <c r="B114" s="177">
        <f>B111+1</f>
        <v>43</v>
      </c>
      <c r="C114" s="153"/>
      <c r="D114" s="131"/>
      <c r="E114" s="132" t="s">
        <v>53</v>
      </c>
      <c r="F114" s="133">
        <v>1400</v>
      </c>
      <c r="G114" s="134"/>
      <c r="H114" s="135"/>
      <c r="I114" s="136">
        <f>F114*G114</f>
        <v>0</v>
      </c>
      <c r="J114" s="12"/>
      <c r="K114" s="16"/>
    </row>
    <row r="115" spans="1:11" ht="12.75" customHeight="1">
      <c r="A115" s="246"/>
      <c r="B115" s="169"/>
      <c r="C115" s="137" t="s">
        <v>73</v>
      </c>
      <c r="D115" s="129"/>
      <c r="E115" s="129"/>
      <c r="F115" s="129"/>
      <c r="G115" s="129"/>
      <c r="H115" s="129"/>
      <c r="I115" s="130"/>
      <c r="J115" s="12"/>
      <c r="K115" s="16"/>
    </row>
    <row r="116" spans="1:11" ht="12.75" customHeight="1">
      <c r="A116" s="246"/>
      <c r="B116" s="177">
        <f>B114+1</f>
        <v>44</v>
      </c>
      <c r="C116" s="153"/>
      <c r="D116" s="131"/>
      <c r="E116" s="132" t="s">
        <v>53</v>
      </c>
      <c r="F116" s="133">
        <v>1500</v>
      </c>
      <c r="G116" s="134"/>
      <c r="H116" s="135"/>
      <c r="I116" s="136">
        <f>F116*G116</f>
        <v>0</v>
      </c>
      <c r="J116" s="12"/>
      <c r="K116" s="16"/>
    </row>
    <row r="117" spans="1:11" ht="12.75" customHeight="1">
      <c r="A117" s="246"/>
      <c r="B117" s="169"/>
      <c r="C117" s="137" t="s">
        <v>74</v>
      </c>
      <c r="D117" s="129"/>
      <c r="E117" s="129"/>
      <c r="F117" s="129"/>
      <c r="G117" s="129"/>
      <c r="H117" s="129"/>
      <c r="I117" s="130"/>
      <c r="J117" s="12"/>
      <c r="K117" s="16"/>
    </row>
    <row r="118" spans="1:11" ht="12.75" customHeight="1">
      <c r="A118" s="246"/>
      <c r="B118" s="177">
        <f>B116+1</f>
        <v>45</v>
      </c>
      <c r="C118" s="153"/>
      <c r="D118" s="131"/>
      <c r="E118" s="132" t="s">
        <v>53</v>
      </c>
      <c r="F118" s="133">
        <v>1400</v>
      </c>
      <c r="G118" s="134"/>
      <c r="H118" s="135"/>
      <c r="I118" s="136">
        <f>F118*G118</f>
        <v>0</v>
      </c>
      <c r="J118" s="12"/>
      <c r="K118" s="16"/>
    </row>
    <row r="119" spans="1:11" ht="12.75" customHeight="1">
      <c r="A119" s="246"/>
      <c r="B119" s="169"/>
      <c r="C119" s="137" t="s">
        <v>75</v>
      </c>
      <c r="D119" s="129"/>
      <c r="E119" s="129"/>
      <c r="F119" s="129"/>
      <c r="G119" s="129"/>
      <c r="H119" s="129"/>
      <c r="I119" s="130"/>
      <c r="J119" s="12"/>
      <c r="K119" s="16"/>
    </row>
    <row r="120" spans="1:11" ht="12.75" customHeight="1">
      <c r="A120" s="246"/>
      <c r="B120" s="177">
        <f>B118+1</f>
        <v>46</v>
      </c>
      <c r="C120" s="153"/>
      <c r="D120" s="140"/>
      <c r="E120" s="141" t="s">
        <v>53</v>
      </c>
      <c r="F120" s="142">
        <v>150</v>
      </c>
      <c r="G120" s="143"/>
      <c r="H120" s="144"/>
      <c r="I120" s="145">
        <f>F120*G120</f>
        <v>0</v>
      </c>
      <c r="J120" s="12"/>
      <c r="K120" s="16"/>
    </row>
    <row r="121" spans="1:11" ht="34.5" customHeight="1">
      <c r="A121" s="246"/>
      <c r="B121" s="171"/>
      <c r="C121" s="239" t="s">
        <v>173</v>
      </c>
      <c r="D121" s="239"/>
      <c r="E121" s="239"/>
      <c r="F121" s="239"/>
      <c r="G121" s="239"/>
      <c r="H121" s="239"/>
      <c r="I121" s="240"/>
      <c r="J121" s="189"/>
      <c r="K121" s="3"/>
    </row>
    <row r="122" spans="1:11" ht="12.75" customHeight="1" thickBot="1">
      <c r="A122" s="246"/>
      <c r="B122" s="177">
        <f>B120+1</f>
        <v>47</v>
      </c>
      <c r="C122" s="190"/>
      <c r="D122" s="77"/>
      <c r="E122" s="78" t="s">
        <v>53</v>
      </c>
      <c r="F122" s="79">
        <v>130</v>
      </c>
      <c r="G122" s="26"/>
      <c r="H122" s="27"/>
      <c r="I122" s="28">
        <f>F122*G122</f>
        <v>0</v>
      </c>
      <c r="J122" s="188">
        <v>1100</v>
      </c>
      <c r="K122" s="3"/>
    </row>
    <row r="123" spans="1:11" ht="18" customHeight="1" thickBot="1">
      <c r="A123" s="154"/>
      <c r="B123" s="42"/>
      <c r="C123" s="42"/>
      <c r="D123" s="43"/>
      <c r="E123" s="8"/>
      <c r="F123" s="8" t="s">
        <v>3</v>
      </c>
      <c r="G123" s="9" t="str">
        <f>A81</f>
        <v>E6</v>
      </c>
      <c r="H123" s="10"/>
      <c r="I123" s="7">
        <f>SUM(I82:I122)</f>
        <v>0</v>
      </c>
      <c r="J123" s="246"/>
      <c r="K123" s="17"/>
    </row>
    <row r="124" spans="1:11" ht="12.75" customHeight="1">
      <c r="A124" s="246" t="s">
        <v>152</v>
      </c>
      <c r="B124" s="183"/>
      <c r="C124" s="229" t="s">
        <v>83</v>
      </c>
      <c r="D124" s="230"/>
      <c r="E124" s="230"/>
      <c r="F124" s="230"/>
      <c r="G124" s="230"/>
      <c r="H124" s="230"/>
      <c r="I124" s="231"/>
      <c r="J124" s="11"/>
      <c r="K124" s="2"/>
    </row>
    <row r="125" spans="1:11" ht="12.75" customHeight="1">
      <c r="A125" s="246"/>
      <c r="B125" s="178">
        <v>48</v>
      </c>
      <c r="C125" s="77"/>
      <c r="D125" s="77"/>
      <c r="E125" s="78" t="s">
        <v>2</v>
      </c>
      <c r="F125" s="79">
        <v>15500</v>
      </c>
      <c r="G125" s="26"/>
      <c r="H125" s="27"/>
      <c r="I125" s="28">
        <f>F125*G125</f>
        <v>0</v>
      </c>
      <c r="J125" s="12"/>
      <c r="K125" s="16"/>
    </row>
    <row r="126" spans="1:11" ht="12.75" customHeight="1">
      <c r="A126" s="246"/>
      <c r="B126" s="184"/>
      <c r="C126" s="203" t="s">
        <v>95</v>
      </c>
      <c r="D126" s="204"/>
      <c r="E126" s="204"/>
      <c r="F126" s="204"/>
      <c r="G126" s="204"/>
      <c r="H126" s="204"/>
      <c r="I126" s="205"/>
      <c r="J126" s="12"/>
      <c r="K126" s="2"/>
    </row>
    <row r="127" spans="1:11" ht="12.75" customHeight="1" thickBot="1">
      <c r="A127" s="246"/>
      <c r="B127" s="161">
        <f>B125+1</f>
        <v>49</v>
      </c>
      <c r="C127" s="77"/>
      <c r="D127" s="77"/>
      <c r="E127" s="78" t="s">
        <v>2</v>
      </c>
      <c r="F127" s="79">
        <v>2000</v>
      </c>
      <c r="G127" s="26"/>
      <c r="H127" s="27"/>
      <c r="I127" s="28">
        <f>F127*G127</f>
        <v>0</v>
      </c>
      <c r="J127" s="13">
        <v>100</v>
      </c>
      <c r="K127" s="16"/>
    </row>
    <row r="128" spans="1:11" ht="18" customHeight="1" thickBot="1">
      <c r="A128" s="41"/>
      <c r="B128" s="42"/>
      <c r="C128" s="42"/>
      <c r="D128" s="43"/>
      <c r="E128" s="44"/>
      <c r="F128" s="40" t="s">
        <v>3</v>
      </c>
      <c r="G128" s="9" t="str">
        <f>A124</f>
        <v>E7</v>
      </c>
      <c r="H128" s="10"/>
      <c r="I128" s="7">
        <f>SUM(I125:I127)</f>
        <v>0</v>
      </c>
      <c r="J128" s="246"/>
      <c r="K128" s="17"/>
    </row>
    <row r="129" spans="1:11" ht="12.75" customHeight="1">
      <c r="A129" s="246" t="s">
        <v>153</v>
      </c>
      <c r="B129" s="163"/>
      <c r="C129" s="209" t="s">
        <v>84</v>
      </c>
      <c r="D129" s="210"/>
      <c r="E129" s="210"/>
      <c r="F129" s="210"/>
      <c r="G129" s="210"/>
      <c r="H129" s="210"/>
      <c r="I129" s="211"/>
      <c r="J129" s="11"/>
      <c r="K129" s="2"/>
    </row>
    <row r="130" spans="1:11" ht="12.75" customHeight="1" thickBot="1">
      <c r="A130" s="246"/>
      <c r="B130" s="178">
        <v>50</v>
      </c>
      <c r="C130" s="77"/>
      <c r="D130" s="77"/>
      <c r="E130" s="78" t="s">
        <v>2</v>
      </c>
      <c r="F130" s="79">
        <v>10000</v>
      </c>
      <c r="G130" s="26"/>
      <c r="H130" s="27"/>
      <c r="I130" s="28">
        <f>F130*G130</f>
        <v>0</v>
      </c>
      <c r="J130" s="13">
        <v>10</v>
      </c>
      <c r="K130" s="16"/>
    </row>
    <row r="131" spans="1:11" ht="18" customHeight="1" thickBot="1">
      <c r="A131" s="41"/>
      <c r="B131" s="42"/>
      <c r="C131" s="42"/>
      <c r="D131" s="43"/>
      <c r="E131" s="44"/>
      <c r="F131" s="40" t="s">
        <v>3</v>
      </c>
      <c r="G131" s="9" t="str">
        <f>A129</f>
        <v>E8</v>
      </c>
      <c r="H131" s="10"/>
      <c r="I131" s="7">
        <f>SUM(I130)</f>
        <v>0</v>
      </c>
      <c r="J131" s="246"/>
      <c r="K131" s="17"/>
    </row>
    <row r="132" spans="1:11" ht="65.25" customHeight="1">
      <c r="A132" s="246" t="s">
        <v>154</v>
      </c>
      <c r="B132" s="163"/>
      <c r="C132" s="212" t="s">
        <v>85</v>
      </c>
      <c r="D132" s="213"/>
      <c r="E132" s="213"/>
      <c r="F132" s="213"/>
      <c r="G132" s="213"/>
      <c r="H132" s="213"/>
      <c r="I132" s="214"/>
      <c r="J132" s="11"/>
      <c r="K132" s="17"/>
    </row>
    <row r="133" spans="1:11" ht="12.75" customHeight="1">
      <c r="A133" s="246"/>
      <c r="B133" s="162"/>
      <c r="C133" s="215" t="s">
        <v>86</v>
      </c>
      <c r="D133" s="216"/>
      <c r="E133" s="216"/>
      <c r="F133" s="216"/>
      <c r="G133" s="216"/>
      <c r="H133" s="216"/>
      <c r="I133" s="217"/>
      <c r="J133" s="12"/>
      <c r="K133" s="2"/>
    </row>
    <row r="134" spans="1:11" ht="12.75" customHeight="1">
      <c r="A134" s="246"/>
      <c r="B134" s="161">
        <v>51</v>
      </c>
      <c r="C134" s="99"/>
      <c r="D134" s="100"/>
      <c r="E134" s="101" t="s">
        <v>2</v>
      </c>
      <c r="F134" s="102">
        <v>1200</v>
      </c>
      <c r="G134" s="61"/>
      <c r="H134" s="62"/>
      <c r="I134" s="63">
        <f>F134*G134</f>
        <v>0</v>
      </c>
      <c r="J134" s="12"/>
      <c r="K134" s="16"/>
    </row>
    <row r="135" spans="1:11" ht="12.75" customHeight="1">
      <c r="A135" s="246"/>
      <c r="B135" s="162"/>
      <c r="C135" s="215" t="s">
        <v>87</v>
      </c>
      <c r="D135" s="216"/>
      <c r="E135" s="216"/>
      <c r="F135" s="216"/>
      <c r="G135" s="216"/>
      <c r="H135" s="216"/>
      <c r="I135" s="217"/>
      <c r="J135" s="12"/>
      <c r="K135" s="16"/>
    </row>
    <row r="136" spans="1:11" ht="12.75" customHeight="1">
      <c r="A136" s="246"/>
      <c r="B136" s="161">
        <f>B134+1</f>
        <v>52</v>
      </c>
      <c r="C136" s="99"/>
      <c r="D136" s="100"/>
      <c r="E136" s="101" t="s">
        <v>2</v>
      </c>
      <c r="F136" s="102">
        <v>2400</v>
      </c>
      <c r="G136" s="61"/>
      <c r="H136" s="62"/>
      <c r="I136" s="63">
        <f>F136*G136</f>
        <v>0</v>
      </c>
      <c r="J136" s="12"/>
      <c r="K136" s="16"/>
    </row>
    <row r="137" spans="1:11" ht="12.75" customHeight="1">
      <c r="A137" s="246"/>
      <c r="B137" s="162"/>
      <c r="C137" s="215" t="s">
        <v>88</v>
      </c>
      <c r="D137" s="216"/>
      <c r="E137" s="216"/>
      <c r="F137" s="216"/>
      <c r="G137" s="216"/>
      <c r="H137" s="216"/>
      <c r="I137" s="217"/>
      <c r="J137" s="12"/>
      <c r="K137" s="16"/>
    </row>
    <row r="138" spans="1:11" ht="12.75" customHeight="1" thickBot="1">
      <c r="A138" s="246"/>
      <c r="B138" s="161">
        <f>B136+1</f>
        <v>53</v>
      </c>
      <c r="C138" s="99"/>
      <c r="D138" s="100"/>
      <c r="E138" s="101" t="s">
        <v>2</v>
      </c>
      <c r="F138" s="102">
        <v>4800</v>
      </c>
      <c r="G138" s="61"/>
      <c r="H138" s="62"/>
      <c r="I138" s="63">
        <f>F138*G138</f>
        <v>0</v>
      </c>
      <c r="J138" s="13">
        <v>100</v>
      </c>
      <c r="K138" s="16"/>
    </row>
    <row r="139" spans="1:11" ht="18" customHeight="1" thickBot="1">
      <c r="A139" s="41"/>
      <c r="B139" s="42"/>
      <c r="C139" s="42"/>
      <c r="D139" s="43"/>
      <c r="E139" s="8"/>
      <c r="F139" s="8" t="s">
        <v>3</v>
      </c>
      <c r="G139" s="9" t="str">
        <f>A132</f>
        <v>E9</v>
      </c>
      <c r="H139" s="10"/>
      <c r="I139" s="7">
        <f>SUM(I134:I138)</f>
        <v>0</v>
      </c>
      <c r="J139" s="246"/>
      <c r="K139" s="17"/>
    </row>
    <row r="140" spans="1:11" ht="39" customHeight="1">
      <c r="A140" s="246" t="s">
        <v>155</v>
      </c>
      <c r="B140" s="163"/>
      <c r="C140" s="197" t="s">
        <v>89</v>
      </c>
      <c r="D140" s="198"/>
      <c r="E140" s="198"/>
      <c r="F140" s="198"/>
      <c r="G140" s="198"/>
      <c r="H140" s="198"/>
      <c r="I140" s="199"/>
      <c r="J140" s="11"/>
      <c r="K140" s="17"/>
    </row>
    <row r="141" spans="1:11" ht="12.75" customHeight="1">
      <c r="A141" s="246"/>
      <c r="B141" s="162"/>
      <c r="C141" s="241" t="s">
        <v>90</v>
      </c>
      <c r="D141" s="242"/>
      <c r="E141" s="242"/>
      <c r="F141" s="242"/>
      <c r="G141" s="242"/>
      <c r="H141" s="242"/>
      <c r="I141" s="243"/>
      <c r="J141" s="12"/>
      <c r="K141" s="2"/>
    </row>
    <row r="142" spans="1:11" ht="12.75" customHeight="1">
      <c r="A142" s="246"/>
      <c r="B142" s="161">
        <v>54</v>
      </c>
      <c r="C142" s="99"/>
      <c r="D142" s="100"/>
      <c r="E142" s="101" t="s">
        <v>2</v>
      </c>
      <c r="F142" s="102">
        <v>600</v>
      </c>
      <c r="G142" s="61"/>
      <c r="H142" s="62"/>
      <c r="I142" s="63">
        <f>F142*G142</f>
        <v>0</v>
      </c>
      <c r="J142" s="12"/>
      <c r="K142" s="16"/>
    </row>
    <row r="143" spans="1:11" ht="12.75" customHeight="1">
      <c r="A143" s="246"/>
      <c r="B143" s="162"/>
      <c r="C143" s="185" t="s">
        <v>91</v>
      </c>
      <c r="D143" s="37"/>
      <c r="E143" s="37"/>
      <c r="F143" s="37"/>
      <c r="G143" s="37"/>
      <c r="H143" s="37"/>
      <c r="I143" s="38"/>
      <c r="J143" s="12"/>
      <c r="K143" s="16"/>
    </row>
    <row r="144" spans="1:11" ht="12.75" customHeight="1" thickBot="1">
      <c r="A144" s="246"/>
      <c r="B144" s="161">
        <f>B142+1</f>
        <v>55</v>
      </c>
      <c r="C144" s="90"/>
      <c r="D144" s="82"/>
      <c r="E144" s="83" t="s">
        <v>2</v>
      </c>
      <c r="F144" s="84">
        <v>250000</v>
      </c>
      <c r="G144" s="34"/>
      <c r="H144" s="35"/>
      <c r="I144" s="39">
        <f>F144*G144</f>
        <v>0</v>
      </c>
      <c r="J144" s="13">
        <v>1500</v>
      </c>
      <c r="K144" s="16"/>
    </row>
    <row r="145" spans="1:11" ht="18" customHeight="1" thickBot="1">
      <c r="A145" s="41"/>
      <c r="B145" s="42"/>
      <c r="C145" s="42"/>
      <c r="D145" s="43"/>
      <c r="E145" s="8"/>
      <c r="F145" s="8" t="s">
        <v>3</v>
      </c>
      <c r="G145" s="9" t="str">
        <f>A140</f>
        <v>E10</v>
      </c>
      <c r="H145" s="10"/>
      <c r="I145" s="7">
        <f>SUM(I142:I144)</f>
        <v>0</v>
      </c>
      <c r="J145" s="246"/>
      <c r="K145" s="17"/>
    </row>
    <row r="146" spans="1:11" ht="42" customHeight="1">
      <c r="A146" s="246" t="s">
        <v>156</v>
      </c>
      <c r="B146" s="163"/>
      <c r="C146" s="200" t="s">
        <v>92</v>
      </c>
      <c r="D146" s="201"/>
      <c r="E146" s="201"/>
      <c r="F146" s="201"/>
      <c r="G146" s="201"/>
      <c r="H146" s="201"/>
      <c r="I146" s="202"/>
      <c r="J146" s="11"/>
      <c r="K146" s="17"/>
    </row>
    <row r="147" spans="1:11" ht="12.75" customHeight="1">
      <c r="A147" s="246"/>
      <c r="B147" s="162"/>
      <c r="C147" s="185" t="s">
        <v>93</v>
      </c>
      <c r="D147" s="37"/>
      <c r="E147" s="37"/>
      <c r="F147" s="37"/>
      <c r="G147" s="37"/>
      <c r="H147" s="37"/>
      <c r="I147" s="38"/>
      <c r="J147" s="12"/>
      <c r="K147" s="2"/>
    </row>
    <row r="148" spans="1:11" ht="12.75" customHeight="1">
      <c r="A148" s="246"/>
      <c r="B148" s="161">
        <v>56</v>
      </c>
      <c r="C148" s="90"/>
      <c r="D148" s="82"/>
      <c r="E148" s="83" t="s">
        <v>2</v>
      </c>
      <c r="F148" s="84">
        <v>50</v>
      </c>
      <c r="G148" s="34"/>
      <c r="H148" s="35"/>
      <c r="I148" s="36">
        <f>F148*G148</f>
        <v>0</v>
      </c>
      <c r="J148" s="12"/>
      <c r="K148" s="16"/>
    </row>
    <row r="149" spans="1:11" ht="12.75" customHeight="1">
      <c r="A149" s="246"/>
      <c r="B149" s="162"/>
      <c r="C149" s="185" t="s">
        <v>94</v>
      </c>
      <c r="D149" s="37"/>
      <c r="E149" s="37"/>
      <c r="F149" s="37"/>
      <c r="G149" s="37"/>
      <c r="H149" s="37"/>
      <c r="I149" s="38"/>
      <c r="J149" s="12"/>
      <c r="K149" s="16"/>
    </row>
    <row r="150" spans="1:11" ht="12.75" customHeight="1" thickBot="1">
      <c r="A150" s="246"/>
      <c r="B150" s="161">
        <f>B148+1</f>
        <v>57</v>
      </c>
      <c r="C150" s="90"/>
      <c r="D150" s="82"/>
      <c r="E150" s="83" t="s">
        <v>2</v>
      </c>
      <c r="F150" s="84">
        <v>100</v>
      </c>
      <c r="G150" s="34"/>
      <c r="H150" s="35"/>
      <c r="I150" s="39">
        <f>F150*G150</f>
        <v>0</v>
      </c>
      <c r="J150" s="13">
        <v>80</v>
      </c>
      <c r="K150" s="16"/>
    </row>
    <row r="151" spans="1:11" ht="18" customHeight="1" thickBot="1">
      <c r="A151" s="41"/>
      <c r="B151" s="42"/>
      <c r="C151" s="42"/>
      <c r="D151" s="43"/>
      <c r="E151" s="8"/>
      <c r="F151" s="8" t="s">
        <v>3</v>
      </c>
      <c r="G151" s="9" t="str">
        <f>A146</f>
        <v>E11</v>
      </c>
      <c r="H151" s="10"/>
      <c r="I151" s="7">
        <f>I150+I148</f>
        <v>0</v>
      </c>
      <c r="J151" s="246"/>
      <c r="K151" s="17"/>
    </row>
    <row r="152" spans="1:11" ht="15.75" customHeight="1">
      <c r="A152" s="246" t="s">
        <v>157</v>
      </c>
      <c r="B152" s="160"/>
      <c r="C152" s="218" t="s">
        <v>97</v>
      </c>
      <c r="D152" s="219"/>
      <c r="E152" s="219"/>
      <c r="F152" s="219"/>
      <c r="G152" s="219"/>
      <c r="H152" s="219"/>
      <c r="I152" s="220"/>
      <c r="J152" s="12"/>
      <c r="K152" s="2"/>
    </row>
    <row r="153" spans="1:11" ht="12.75" customHeight="1">
      <c r="A153" s="246"/>
      <c r="B153" s="161">
        <v>58</v>
      </c>
      <c r="C153" s="57"/>
      <c r="D153" s="58"/>
      <c r="E153" s="59" t="s">
        <v>96</v>
      </c>
      <c r="F153" s="60">
        <v>120</v>
      </c>
      <c r="G153" s="61"/>
      <c r="H153" s="62"/>
      <c r="I153" s="63">
        <f>F153*G153</f>
        <v>0</v>
      </c>
      <c r="J153" s="12"/>
      <c r="K153" s="16"/>
    </row>
    <row r="154" spans="1:11" ht="15.75" customHeight="1">
      <c r="A154" s="246"/>
      <c r="B154" s="162"/>
      <c r="C154" s="215" t="s">
        <v>99</v>
      </c>
      <c r="D154" s="216"/>
      <c r="E154" s="216"/>
      <c r="F154" s="216"/>
      <c r="G154" s="216"/>
      <c r="H154" s="216"/>
      <c r="I154" s="217"/>
      <c r="J154" s="12"/>
      <c r="K154" s="16"/>
    </row>
    <row r="155" spans="1:11" ht="13.5" customHeight="1" thickBot="1">
      <c r="A155" s="246"/>
      <c r="B155" s="161">
        <f>B153+1</f>
        <v>59</v>
      </c>
      <c r="C155" s="57"/>
      <c r="D155" s="58"/>
      <c r="E155" s="59" t="s">
        <v>96</v>
      </c>
      <c r="F155" s="60">
        <v>125</v>
      </c>
      <c r="G155" s="61"/>
      <c r="H155" s="62"/>
      <c r="I155" s="63">
        <f>F155*G155</f>
        <v>0</v>
      </c>
      <c r="J155" s="13">
        <v>80</v>
      </c>
      <c r="K155" s="16"/>
    </row>
    <row r="156" spans="1:11" s="72" customFormat="1" ht="18" customHeight="1" thickBot="1">
      <c r="A156" s="69"/>
      <c r="B156" s="70"/>
      <c r="C156" s="70"/>
      <c r="D156" s="43"/>
      <c r="E156" s="71"/>
      <c r="F156" s="71" t="s">
        <v>3</v>
      </c>
      <c r="G156" s="9" t="str">
        <f>A152</f>
        <v>E12</v>
      </c>
      <c r="H156" s="10"/>
      <c r="I156" s="7">
        <f>SUM(I153:I155)</f>
        <v>0</v>
      </c>
      <c r="J156" s="246"/>
      <c r="K156" s="46"/>
    </row>
    <row r="157" spans="1:11" ht="12.75" customHeight="1">
      <c r="A157" s="246" t="s">
        <v>158</v>
      </c>
      <c r="B157" s="163"/>
      <c r="C157" s="215" t="s">
        <v>98</v>
      </c>
      <c r="D157" s="216"/>
      <c r="E157" s="216"/>
      <c r="F157" s="216"/>
      <c r="G157" s="216"/>
      <c r="H157" s="216"/>
      <c r="I157" s="217"/>
      <c r="J157" s="11"/>
      <c r="K157" s="2"/>
    </row>
    <row r="158" spans="1:11" ht="12.75" customHeight="1" thickBot="1">
      <c r="A158" s="246"/>
      <c r="B158" s="178">
        <v>60</v>
      </c>
      <c r="C158" s="93"/>
      <c r="D158" s="93"/>
      <c r="E158" s="94" t="s">
        <v>2</v>
      </c>
      <c r="F158" s="95">
        <v>50</v>
      </c>
      <c r="G158" s="96"/>
      <c r="H158" s="97"/>
      <c r="I158" s="96">
        <f>F158*G158</f>
        <v>0</v>
      </c>
      <c r="J158" s="13">
        <v>60</v>
      </c>
      <c r="K158" s="16"/>
    </row>
    <row r="159" spans="1:11" ht="18" customHeight="1" thickBot="1">
      <c r="A159" s="41"/>
      <c r="B159" s="42"/>
      <c r="C159" s="42"/>
      <c r="D159" s="43"/>
      <c r="E159" s="44"/>
      <c r="F159" s="40" t="s">
        <v>3</v>
      </c>
      <c r="G159" s="9" t="str">
        <f>A157</f>
        <v>E13</v>
      </c>
      <c r="H159" s="10"/>
      <c r="I159" s="7">
        <f>SUM(I158)</f>
        <v>0</v>
      </c>
      <c r="J159" s="246"/>
      <c r="K159" s="17"/>
    </row>
    <row r="160" spans="1:11" ht="12.75" customHeight="1">
      <c r="A160" s="246" t="s">
        <v>159</v>
      </c>
      <c r="B160" s="163"/>
      <c r="C160" s="76" t="s">
        <v>100</v>
      </c>
      <c r="D160" s="29"/>
      <c r="E160" s="29"/>
      <c r="F160" s="29"/>
      <c r="G160" s="29"/>
      <c r="H160" s="29"/>
      <c r="I160" s="29"/>
      <c r="J160" s="11"/>
      <c r="K160" s="2"/>
    </row>
    <row r="161" spans="1:11" ht="12.75" customHeight="1" thickBot="1">
      <c r="A161" s="246"/>
      <c r="B161" s="178">
        <v>61</v>
      </c>
      <c r="C161" s="77"/>
      <c r="D161" s="77"/>
      <c r="E161" s="78" t="s">
        <v>2</v>
      </c>
      <c r="F161" s="79">
        <v>80</v>
      </c>
      <c r="G161" s="26"/>
      <c r="H161" s="27"/>
      <c r="I161" s="28">
        <f>F161*G161</f>
        <v>0</v>
      </c>
      <c r="J161" s="13">
        <v>2</v>
      </c>
      <c r="K161" s="16"/>
    </row>
    <row r="162" spans="1:11" ht="18" customHeight="1" thickBot="1">
      <c r="A162" s="41"/>
      <c r="B162" s="42"/>
      <c r="C162" s="42"/>
      <c r="D162" s="43"/>
      <c r="E162" s="44"/>
      <c r="F162" s="40" t="s">
        <v>3</v>
      </c>
      <c r="G162" s="9" t="str">
        <f>A160</f>
        <v>E14</v>
      </c>
      <c r="H162" s="10"/>
      <c r="I162" s="7">
        <f>SUM(I161)</f>
        <v>0</v>
      </c>
      <c r="J162" s="246"/>
      <c r="K162" s="17"/>
    </row>
    <row r="163" spans="1:11" ht="38.25" customHeight="1">
      <c r="A163" s="246" t="s">
        <v>160</v>
      </c>
      <c r="B163" s="163"/>
      <c r="C163" s="227" t="s">
        <v>101</v>
      </c>
      <c r="D163" s="227"/>
      <c r="E163" s="227"/>
      <c r="F163" s="227"/>
      <c r="G163" s="227"/>
      <c r="H163" s="227"/>
      <c r="I163" s="228"/>
      <c r="J163" s="11"/>
      <c r="K163" s="2"/>
    </row>
    <row r="164" spans="1:11" ht="12.75" customHeight="1" thickBot="1">
      <c r="A164" s="246"/>
      <c r="B164" s="178">
        <v>62</v>
      </c>
      <c r="C164" s="77"/>
      <c r="D164" s="77"/>
      <c r="E164" s="78" t="s">
        <v>2</v>
      </c>
      <c r="F164" s="79">
        <v>400</v>
      </c>
      <c r="G164" s="26"/>
      <c r="H164" s="27"/>
      <c r="I164" s="28">
        <f>F164*G164</f>
        <v>0</v>
      </c>
      <c r="J164" s="13">
        <v>120</v>
      </c>
      <c r="K164" s="16"/>
    </row>
    <row r="165" spans="1:11" ht="18" customHeight="1" thickBot="1">
      <c r="A165" s="41"/>
      <c r="B165" s="42"/>
      <c r="C165" s="42"/>
      <c r="D165" s="43"/>
      <c r="E165" s="44"/>
      <c r="F165" s="40" t="s">
        <v>3</v>
      </c>
      <c r="G165" s="9" t="str">
        <f>A163</f>
        <v>E15</v>
      </c>
      <c r="H165" s="10"/>
      <c r="I165" s="7">
        <f>SUM(I164)</f>
        <v>0</v>
      </c>
      <c r="J165" s="246"/>
      <c r="K165" s="17"/>
    </row>
    <row r="166" spans="1:11" ht="39.75" customHeight="1">
      <c r="A166" s="246" t="s">
        <v>161</v>
      </c>
      <c r="B166" s="163"/>
      <c r="C166" s="197" t="s">
        <v>169</v>
      </c>
      <c r="D166" s="198"/>
      <c r="E166" s="198"/>
      <c r="F166" s="198"/>
      <c r="G166" s="198"/>
      <c r="H166" s="198"/>
      <c r="I166" s="199"/>
      <c r="J166" s="11"/>
      <c r="K166" s="17"/>
    </row>
    <row r="167" spans="1:11" ht="12.75" customHeight="1">
      <c r="A167" s="246"/>
      <c r="B167" s="162"/>
      <c r="C167" s="185" t="s">
        <v>170</v>
      </c>
      <c r="D167" s="37"/>
      <c r="E167" s="37"/>
      <c r="F167" s="37"/>
      <c r="G167" s="37"/>
      <c r="H167" s="37"/>
      <c r="I167" s="38"/>
      <c r="J167" s="12"/>
      <c r="K167" s="2"/>
    </row>
    <row r="168" spans="1:11" ht="12.75" customHeight="1">
      <c r="A168" s="246"/>
      <c r="B168" s="161">
        <v>63</v>
      </c>
      <c r="C168" s="90"/>
      <c r="D168" s="82"/>
      <c r="E168" s="83" t="s">
        <v>2</v>
      </c>
      <c r="F168" s="84">
        <v>15</v>
      </c>
      <c r="G168" s="34"/>
      <c r="H168" s="35"/>
      <c r="I168" s="36">
        <f>F168*G168</f>
        <v>0</v>
      </c>
      <c r="J168" s="12"/>
      <c r="K168" s="16"/>
    </row>
    <row r="169" spans="1:11" ht="12.75" customHeight="1">
      <c r="A169" s="246"/>
      <c r="B169" s="162"/>
      <c r="C169" s="185" t="s">
        <v>171</v>
      </c>
      <c r="D169" s="37"/>
      <c r="E169" s="37"/>
      <c r="F169" s="37"/>
      <c r="G169" s="37"/>
      <c r="H169" s="37"/>
      <c r="I169" s="38"/>
      <c r="J169" s="12"/>
      <c r="K169" s="16"/>
    </row>
    <row r="170" spans="1:11" ht="12.75" customHeight="1" thickBot="1">
      <c r="A170" s="246"/>
      <c r="B170" s="161">
        <f>B168+1</f>
        <v>64</v>
      </c>
      <c r="C170" s="90"/>
      <c r="D170" s="82"/>
      <c r="E170" s="83" t="s">
        <v>2</v>
      </c>
      <c r="F170" s="84">
        <v>30</v>
      </c>
      <c r="G170" s="34"/>
      <c r="H170" s="35"/>
      <c r="I170" s="39">
        <f>F170*G170</f>
        <v>0</v>
      </c>
      <c r="J170" s="13">
        <v>350</v>
      </c>
      <c r="K170" s="16"/>
    </row>
    <row r="171" spans="1:11" ht="18" customHeight="1" thickBot="1">
      <c r="A171" s="41"/>
      <c r="B171" s="42"/>
      <c r="C171" s="42"/>
      <c r="D171" s="43"/>
      <c r="E171" s="8"/>
      <c r="F171" s="8" t="s">
        <v>3</v>
      </c>
      <c r="G171" s="9" t="str">
        <f>A166</f>
        <v>E16</v>
      </c>
      <c r="H171" s="10"/>
      <c r="I171" s="7">
        <f>I170+I168</f>
        <v>0</v>
      </c>
      <c r="J171" s="246"/>
      <c r="K171" s="17"/>
    </row>
    <row r="172" spans="1:11" ht="25.5" customHeight="1">
      <c r="A172" s="246" t="s">
        <v>162</v>
      </c>
      <c r="B172" s="163"/>
      <c r="C172" s="227" t="s">
        <v>102</v>
      </c>
      <c r="D172" s="227"/>
      <c r="E172" s="227"/>
      <c r="F172" s="227"/>
      <c r="G172" s="227"/>
      <c r="H172" s="227"/>
      <c r="I172" s="228"/>
      <c r="J172" s="11"/>
      <c r="K172" s="2"/>
    </row>
    <row r="173" spans="1:11" ht="12.75" customHeight="1" thickBot="1">
      <c r="A173" s="246"/>
      <c r="B173" s="178">
        <v>65</v>
      </c>
      <c r="C173" s="77"/>
      <c r="D173" s="77"/>
      <c r="E173" s="78" t="s">
        <v>2</v>
      </c>
      <c r="F173" s="79">
        <v>600</v>
      </c>
      <c r="G173" s="26"/>
      <c r="H173" s="27"/>
      <c r="I173" s="28">
        <f>F173*G173</f>
        <v>0</v>
      </c>
      <c r="J173" s="13">
        <v>90</v>
      </c>
      <c r="K173" s="16"/>
    </row>
    <row r="174" spans="1:11" ht="18" customHeight="1" thickBot="1">
      <c r="A174" s="41"/>
      <c r="B174" s="42"/>
      <c r="C174" s="42"/>
      <c r="D174" s="43"/>
      <c r="E174" s="44"/>
      <c r="F174" s="40" t="s">
        <v>3</v>
      </c>
      <c r="G174" s="9" t="str">
        <f>A172</f>
        <v>E17</v>
      </c>
      <c r="H174" s="10"/>
      <c r="I174" s="7">
        <f>SUM(I173)</f>
        <v>0</v>
      </c>
      <c r="J174" s="246"/>
      <c r="K174" s="17"/>
    </row>
    <row r="175" spans="1:11" ht="18.75" customHeight="1">
      <c r="A175" s="246" t="s">
        <v>163</v>
      </c>
      <c r="B175" s="163"/>
      <c r="C175" s="227" t="s">
        <v>103</v>
      </c>
      <c r="D175" s="227"/>
      <c r="E175" s="227"/>
      <c r="F175" s="227"/>
      <c r="G175" s="227"/>
      <c r="H175" s="227"/>
      <c r="I175" s="228"/>
      <c r="J175" s="11"/>
      <c r="K175" s="2"/>
    </row>
    <row r="176" spans="1:11" ht="12.75" customHeight="1" thickBot="1">
      <c r="A176" s="246"/>
      <c r="B176" s="178">
        <v>66</v>
      </c>
      <c r="C176" s="77"/>
      <c r="D176" s="77"/>
      <c r="E176" s="78" t="s">
        <v>2</v>
      </c>
      <c r="F176" s="79">
        <v>400</v>
      </c>
      <c r="G176" s="26"/>
      <c r="H176" s="27"/>
      <c r="I176" s="28">
        <f>F176*G176</f>
        <v>0</v>
      </c>
      <c r="J176" s="13">
        <v>35</v>
      </c>
      <c r="K176" s="16"/>
    </row>
    <row r="177" spans="1:11" ht="18" customHeight="1" thickBot="1">
      <c r="A177" s="41"/>
      <c r="B177" s="42"/>
      <c r="C177" s="42"/>
      <c r="D177" s="43"/>
      <c r="E177" s="44"/>
      <c r="F177" s="40" t="s">
        <v>3</v>
      </c>
      <c r="G177" s="9" t="str">
        <f>A175</f>
        <v>E18</v>
      </c>
      <c r="H177" s="10"/>
      <c r="I177" s="7">
        <f>SUM(I176)</f>
        <v>0</v>
      </c>
      <c r="J177" s="247"/>
      <c r="K177" s="17"/>
    </row>
    <row r="178" spans="1:11" ht="24" customHeight="1">
      <c r="A178" s="246" t="s">
        <v>164</v>
      </c>
      <c r="B178" s="162"/>
      <c r="C178" s="236" t="s">
        <v>104</v>
      </c>
      <c r="D178" s="237"/>
      <c r="E178" s="237"/>
      <c r="F178" s="237"/>
      <c r="G178" s="237"/>
      <c r="H178" s="237"/>
      <c r="I178" s="238"/>
      <c r="J178" s="12"/>
      <c r="K178" s="2"/>
    </row>
    <row r="179" spans="1:11" ht="12.75" customHeight="1">
      <c r="A179" s="246"/>
      <c r="B179" s="161">
        <v>67</v>
      </c>
      <c r="C179" s="81"/>
      <c r="D179" s="82"/>
      <c r="E179" s="83" t="s">
        <v>96</v>
      </c>
      <c r="F179" s="84">
        <v>15</v>
      </c>
      <c r="G179" s="34"/>
      <c r="H179" s="35"/>
      <c r="I179" s="36">
        <f>F179*G179</f>
        <v>0</v>
      </c>
      <c r="J179" s="12"/>
      <c r="K179" s="16"/>
    </row>
    <row r="180" spans="1:11" ht="12.75" customHeight="1">
      <c r="A180" s="246"/>
      <c r="B180" s="162"/>
      <c r="C180" s="80" t="s">
        <v>105</v>
      </c>
      <c r="D180" s="37"/>
      <c r="E180" s="37"/>
      <c r="F180" s="37"/>
      <c r="G180" s="37"/>
      <c r="H180" s="37"/>
      <c r="I180" s="38"/>
      <c r="J180" s="12"/>
      <c r="K180" s="16"/>
    </row>
    <row r="181" spans="1:11" ht="12.75" customHeight="1">
      <c r="A181" s="246"/>
      <c r="B181" s="161">
        <f>B179+1</f>
        <v>68</v>
      </c>
      <c r="C181" s="81"/>
      <c r="D181" s="82"/>
      <c r="E181" s="83" t="s">
        <v>96</v>
      </c>
      <c r="F181" s="84">
        <v>15</v>
      </c>
      <c r="G181" s="34"/>
      <c r="H181" s="35"/>
      <c r="I181" s="36">
        <f>F181*G181</f>
        <v>0</v>
      </c>
      <c r="J181" s="12"/>
      <c r="K181" s="16"/>
    </row>
    <row r="182" spans="1:11" ht="12.75" customHeight="1">
      <c r="A182" s="246"/>
      <c r="B182" s="162"/>
      <c r="C182" s="80" t="s">
        <v>106</v>
      </c>
      <c r="D182" s="37"/>
      <c r="E182" s="37"/>
      <c r="F182" s="37"/>
      <c r="G182" s="37"/>
      <c r="H182" s="37"/>
      <c r="I182" s="38"/>
      <c r="J182" s="12"/>
      <c r="K182" s="16"/>
    </row>
    <row r="183" spans="1:11" ht="12.75" customHeight="1">
      <c r="A183" s="246"/>
      <c r="B183" s="161">
        <f>B181+1</f>
        <v>69</v>
      </c>
      <c r="C183" s="81"/>
      <c r="D183" s="82"/>
      <c r="E183" s="83" t="s">
        <v>96</v>
      </c>
      <c r="F183" s="84">
        <v>15</v>
      </c>
      <c r="G183" s="34"/>
      <c r="H183" s="35"/>
      <c r="I183" s="36">
        <f>F183*G183</f>
        <v>0</v>
      </c>
      <c r="J183" s="12"/>
      <c r="K183" s="16"/>
    </row>
    <row r="184" spans="1:11" ht="27.75" customHeight="1">
      <c r="A184" s="246"/>
      <c r="B184" s="162"/>
      <c r="C184" s="206" t="s">
        <v>107</v>
      </c>
      <c r="D184" s="207"/>
      <c r="E184" s="207"/>
      <c r="F184" s="207"/>
      <c r="G184" s="207"/>
      <c r="H184" s="207"/>
      <c r="I184" s="208"/>
      <c r="J184" s="12"/>
      <c r="K184" s="16"/>
    </row>
    <row r="185" spans="1:11" ht="12.75" customHeight="1" thickBot="1">
      <c r="A185" s="246"/>
      <c r="B185" s="161">
        <f>B183+1</f>
        <v>70</v>
      </c>
      <c r="C185" s="106"/>
      <c r="D185" s="107"/>
      <c r="E185" s="108" t="s">
        <v>96</v>
      </c>
      <c r="F185" s="109">
        <v>10</v>
      </c>
      <c r="G185" s="110"/>
      <c r="H185" s="111"/>
      <c r="I185" s="112">
        <f>F185*G185</f>
        <v>0</v>
      </c>
      <c r="J185" s="13">
        <v>650</v>
      </c>
      <c r="K185" s="16"/>
    </row>
    <row r="186" spans="1:11" ht="22.5" customHeight="1" thickBot="1">
      <c r="A186" s="41"/>
      <c r="B186" s="42"/>
      <c r="C186" s="42"/>
      <c r="D186" s="43"/>
      <c r="E186" s="8"/>
      <c r="F186" s="8" t="s">
        <v>3</v>
      </c>
      <c r="G186" s="9" t="str">
        <f>A178</f>
        <v>E19</v>
      </c>
      <c r="H186" s="10"/>
      <c r="I186" s="7">
        <f>SUM(I179:I185)</f>
        <v>0</v>
      </c>
      <c r="J186" s="247"/>
      <c r="K186" s="17"/>
    </row>
    <row r="187" spans="1:11" ht="23.25" customHeight="1">
      <c r="A187" s="246" t="s">
        <v>165</v>
      </c>
      <c r="B187" s="162"/>
      <c r="C187" s="236" t="s">
        <v>108</v>
      </c>
      <c r="D187" s="237"/>
      <c r="E187" s="237"/>
      <c r="F187" s="237"/>
      <c r="G187" s="237"/>
      <c r="H187" s="237"/>
      <c r="I187" s="238"/>
      <c r="J187" s="12"/>
      <c r="K187" s="3"/>
    </row>
    <row r="188" spans="1:11" ht="12.75" customHeight="1">
      <c r="A188" s="246"/>
      <c r="B188" s="161">
        <v>71</v>
      </c>
      <c r="C188" s="81"/>
      <c r="D188" s="82"/>
      <c r="E188" s="83" t="s">
        <v>2</v>
      </c>
      <c r="F188" s="84">
        <v>1000</v>
      </c>
      <c r="G188" s="34"/>
      <c r="H188" s="35"/>
      <c r="I188" s="36">
        <f>F188*G188</f>
        <v>0</v>
      </c>
      <c r="J188" s="12"/>
      <c r="K188" s="3"/>
    </row>
    <row r="189" spans="1:11" ht="22.5" customHeight="1">
      <c r="A189" s="246"/>
      <c r="B189" s="162"/>
      <c r="C189" s="194" t="s">
        <v>109</v>
      </c>
      <c r="D189" s="195"/>
      <c r="E189" s="195"/>
      <c r="F189" s="195"/>
      <c r="G189" s="195"/>
      <c r="H189" s="195"/>
      <c r="I189" s="196"/>
      <c r="J189" s="12"/>
      <c r="K189" s="3"/>
    </row>
    <row r="190" spans="1:11" ht="12.75" customHeight="1">
      <c r="A190" s="246"/>
      <c r="B190" s="161">
        <f>B188+1</f>
        <v>72</v>
      </c>
      <c r="C190" s="81"/>
      <c r="D190" s="82"/>
      <c r="E190" s="83" t="s">
        <v>2</v>
      </c>
      <c r="F190" s="84">
        <v>2</v>
      </c>
      <c r="G190" s="34"/>
      <c r="H190" s="35"/>
      <c r="I190" s="36">
        <f>F190*G190</f>
        <v>0</v>
      </c>
      <c r="J190" s="12"/>
      <c r="K190" s="3"/>
    </row>
    <row r="191" spans="1:11" ht="22.5" customHeight="1">
      <c r="A191" s="246"/>
      <c r="B191" s="162"/>
      <c r="C191" s="194" t="s">
        <v>110</v>
      </c>
      <c r="D191" s="195"/>
      <c r="E191" s="195"/>
      <c r="F191" s="195"/>
      <c r="G191" s="195"/>
      <c r="H191" s="195"/>
      <c r="I191" s="196"/>
      <c r="J191" s="12"/>
      <c r="K191" s="3"/>
    </row>
    <row r="192" spans="1:11" ht="12.75" customHeight="1">
      <c r="A192" s="246"/>
      <c r="B192" s="161">
        <f>B190+1</f>
        <v>73</v>
      </c>
      <c r="C192" s="81"/>
      <c r="D192" s="82"/>
      <c r="E192" s="83" t="s">
        <v>2</v>
      </c>
      <c r="F192" s="84">
        <v>10</v>
      </c>
      <c r="G192" s="34"/>
      <c r="H192" s="35"/>
      <c r="I192" s="36">
        <f>F192*G192</f>
        <v>0</v>
      </c>
      <c r="J192" s="12"/>
      <c r="K192" s="3"/>
    </row>
    <row r="193" spans="1:11" ht="22.5" customHeight="1">
      <c r="A193" s="246"/>
      <c r="B193" s="162"/>
      <c r="C193" s="194" t="s">
        <v>111</v>
      </c>
      <c r="D193" s="195"/>
      <c r="E193" s="195"/>
      <c r="F193" s="195"/>
      <c r="G193" s="195"/>
      <c r="H193" s="195"/>
      <c r="I193" s="196"/>
      <c r="J193" s="12"/>
      <c r="K193" s="3"/>
    </row>
    <row r="194" spans="1:11" ht="12.75" customHeight="1">
      <c r="A194" s="246"/>
      <c r="B194" s="161">
        <f>B192+1</f>
        <v>74</v>
      </c>
      <c r="C194" s="81"/>
      <c r="D194" s="82"/>
      <c r="E194" s="83" t="s">
        <v>2</v>
      </c>
      <c r="F194" s="84">
        <v>2</v>
      </c>
      <c r="G194" s="34"/>
      <c r="H194" s="35"/>
      <c r="I194" s="36">
        <f>F194*G194</f>
        <v>0</v>
      </c>
      <c r="J194" s="12"/>
      <c r="K194" s="3"/>
    </row>
    <row r="195" spans="1:11" ht="22.5" customHeight="1">
      <c r="A195" s="246"/>
      <c r="B195" s="162"/>
      <c r="C195" s="194" t="s">
        <v>112</v>
      </c>
      <c r="D195" s="195"/>
      <c r="E195" s="195"/>
      <c r="F195" s="195"/>
      <c r="G195" s="195"/>
      <c r="H195" s="195"/>
      <c r="I195" s="196"/>
      <c r="J195" s="12"/>
      <c r="K195" s="3"/>
    </row>
    <row r="196" spans="1:11" ht="12.75" customHeight="1">
      <c r="A196" s="246"/>
      <c r="B196" s="161">
        <f>B194+1</f>
        <v>75</v>
      </c>
      <c r="C196" s="81"/>
      <c r="D196" s="82"/>
      <c r="E196" s="83" t="s">
        <v>2</v>
      </c>
      <c r="F196" s="84">
        <v>150</v>
      </c>
      <c r="G196" s="34"/>
      <c r="H196" s="35"/>
      <c r="I196" s="36">
        <f>F196*G196</f>
        <v>0</v>
      </c>
      <c r="J196" s="12"/>
      <c r="K196" s="3"/>
    </row>
    <row r="197" spans="1:11" ht="22.5" customHeight="1">
      <c r="A197" s="246"/>
      <c r="B197" s="162"/>
      <c r="C197" s="194" t="s">
        <v>113</v>
      </c>
      <c r="D197" s="195"/>
      <c r="E197" s="195"/>
      <c r="F197" s="195"/>
      <c r="G197" s="195"/>
      <c r="H197" s="195"/>
      <c r="I197" s="196"/>
      <c r="J197" s="12"/>
      <c r="K197" s="3"/>
    </row>
    <row r="198" spans="1:11" ht="12.75" customHeight="1">
      <c r="A198" s="246"/>
      <c r="B198" s="161">
        <f>B196+1</f>
        <v>76</v>
      </c>
      <c r="C198" s="81"/>
      <c r="D198" s="82"/>
      <c r="E198" s="83" t="s">
        <v>2</v>
      </c>
      <c r="F198" s="84">
        <v>150</v>
      </c>
      <c r="G198" s="34"/>
      <c r="H198" s="35"/>
      <c r="I198" s="36">
        <f>F198*G198</f>
        <v>0</v>
      </c>
      <c r="J198" s="12"/>
      <c r="K198" s="3"/>
    </row>
    <row r="199" spans="1:11" ht="22.5" customHeight="1">
      <c r="A199" s="246"/>
      <c r="B199" s="162"/>
      <c r="C199" s="194" t="s">
        <v>114</v>
      </c>
      <c r="D199" s="195"/>
      <c r="E199" s="195"/>
      <c r="F199" s="195"/>
      <c r="G199" s="195"/>
      <c r="H199" s="195"/>
      <c r="I199" s="196"/>
      <c r="J199" s="12"/>
      <c r="K199" s="3"/>
    </row>
    <row r="200" spans="1:11" ht="12.75" customHeight="1">
      <c r="A200" s="246"/>
      <c r="B200" s="161">
        <f>B198+1</f>
        <v>77</v>
      </c>
      <c r="C200" s="81"/>
      <c r="D200" s="82"/>
      <c r="E200" s="83" t="s">
        <v>2</v>
      </c>
      <c r="F200" s="84">
        <v>100</v>
      </c>
      <c r="G200" s="34"/>
      <c r="H200" s="35"/>
      <c r="I200" s="36">
        <f>F200*G200</f>
        <v>0</v>
      </c>
      <c r="J200" s="12"/>
      <c r="K200" s="3"/>
    </row>
    <row r="201" spans="1:11" ht="22.5" customHeight="1">
      <c r="A201" s="246"/>
      <c r="B201" s="162"/>
      <c r="C201" s="194" t="s">
        <v>115</v>
      </c>
      <c r="D201" s="195"/>
      <c r="E201" s="195"/>
      <c r="F201" s="195"/>
      <c r="G201" s="195"/>
      <c r="H201" s="195"/>
      <c r="I201" s="196"/>
      <c r="J201" s="12"/>
      <c r="K201" s="3"/>
    </row>
    <row r="202" spans="1:11" ht="12.75" customHeight="1">
      <c r="A202" s="246"/>
      <c r="B202" s="161">
        <f>B200+1</f>
        <v>78</v>
      </c>
      <c r="C202" s="81"/>
      <c r="D202" s="82"/>
      <c r="E202" s="83" t="s">
        <v>2</v>
      </c>
      <c r="F202" s="84">
        <v>150</v>
      </c>
      <c r="G202" s="34"/>
      <c r="H202" s="35"/>
      <c r="I202" s="36">
        <f>F202*G202</f>
        <v>0</v>
      </c>
      <c r="J202" s="12"/>
      <c r="K202" s="3"/>
    </row>
    <row r="203" spans="1:11" ht="22.5" customHeight="1">
      <c r="A203" s="246"/>
      <c r="B203" s="162"/>
      <c r="C203" s="194" t="s">
        <v>116</v>
      </c>
      <c r="D203" s="195"/>
      <c r="E203" s="195"/>
      <c r="F203" s="195"/>
      <c r="G203" s="195"/>
      <c r="H203" s="195"/>
      <c r="I203" s="196"/>
      <c r="J203" s="12"/>
      <c r="K203" s="3"/>
    </row>
    <row r="204" spans="1:11" ht="12.75" customHeight="1">
      <c r="A204" s="246"/>
      <c r="B204" s="161">
        <f>B202+1</f>
        <v>79</v>
      </c>
      <c r="C204" s="81"/>
      <c r="D204" s="82"/>
      <c r="E204" s="83" t="s">
        <v>2</v>
      </c>
      <c r="F204" s="84">
        <v>50</v>
      </c>
      <c r="G204" s="34"/>
      <c r="H204" s="35"/>
      <c r="I204" s="36">
        <f>F204*G204</f>
        <v>0</v>
      </c>
      <c r="J204" s="12"/>
      <c r="K204" s="3"/>
    </row>
    <row r="205" spans="1:11" ht="22.5" customHeight="1">
      <c r="A205" s="246"/>
      <c r="B205" s="162"/>
      <c r="C205" s="194" t="s">
        <v>117</v>
      </c>
      <c r="D205" s="195"/>
      <c r="E205" s="195"/>
      <c r="F205" s="195"/>
      <c r="G205" s="195"/>
      <c r="H205" s="195"/>
      <c r="I205" s="196"/>
      <c r="J205" s="12"/>
      <c r="K205" s="3"/>
    </row>
    <row r="206" spans="1:11" ht="12.75" customHeight="1">
      <c r="A206" s="246"/>
      <c r="B206" s="161">
        <f>B204+1</f>
        <v>80</v>
      </c>
      <c r="C206" s="81"/>
      <c r="D206" s="82"/>
      <c r="E206" s="83" t="s">
        <v>2</v>
      </c>
      <c r="F206" s="84">
        <v>200</v>
      </c>
      <c r="G206" s="34"/>
      <c r="H206" s="35"/>
      <c r="I206" s="36">
        <f>F206*G206</f>
        <v>0</v>
      </c>
      <c r="J206" s="12"/>
      <c r="K206" s="3"/>
    </row>
    <row r="207" spans="1:11" ht="22.5" customHeight="1">
      <c r="A207" s="246"/>
      <c r="B207" s="162"/>
      <c r="C207" s="194" t="s">
        <v>118</v>
      </c>
      <c r="D207" s="195"/>
      <c r="E207" s="195"/>
      <c r="F207" s="195"/>
      <c r="G207" s="195"/>
      <c r="H207" s="195"/>
      <c r="I207" s="196"/>
      <c r="J207" s="12"/>
      <c r="K207" s="3"/>
    </row>
    <row r="208" spans="1:11" ht="12.75" customHeight="1">
      <c r="A208" s="246"/>
      <c r="B208" s="161">
        <f>B206+1</f>
        <v>81</v>
      </c>
      <c r="C208" s="81"/>
      <c r="D208" s="82"/>
      <c r="E208" s="83" t="s">
        <v>2</v>
      </c>
      <c r="F208" s="84">
        <v>20</v>
      </c>
      <c r="G208" s="34"/>
      <c r="H208" s="35"/>
      <c r="I208" s="36">
        <f>F208*G208</f>
        <v>0</v>
      </c>
      <c r="J208" s="12"/>
      <c r="K208" s="3"/>
    </row>
    <row r="209" spans="1:11" ht="22.5" customHeight="1">
      <c r="A209" s="246"/>
      <c r="B209" s="162"/>
      <c r="C209" s="194" t="s">
        <v>119</v>
      </c>
      <c r="D209" s="195"/>
      <c r="E209" s="195"/>
      <c r="F209" s="195"/>
      <c r="G209" s="195"/>
      <c r="H209" s="195"/>
      <c r="I209" s="196"/>
      <c r="J209" s="12"/>
      <c r="K209" s="3"/>
    </row>
    <row r="210" spans="1:11" ht="12.75" customHeight="1">
      <c r="A210" s="246"/>
      <c r="B210" s="161">
        <f>B208+1</f>
        <v>82</v>
      </c>
      <c r="C210" s="81"/>
      <c r="D210" s="82"/>
      <c r="E210" s="83" t="s">
        <v>2</v>
      </c>
      <c r="F210" s="84">
        <v>20</v>
      </c>
      <c r="G210" s="34"/>
      <c r="H210" s="35"/>
      <c r="I210" s="36">
        <f>F210*G210</f>
        <v>0</v>
      </c>
      <c r="J210" s="12"/>
      <c r="K210" s="3"/>
    </row>
    <row r="211" spans="1:11" ht="22.5" customHeight="1">
      <c r="A211" s="246"/>
      <c r="B211" s="162"/>
      <c r="C211" s="194" t="s">
        <v>120</v>
      </c>
      <c r="D211" s="195"/>
      <c r="E211" s="195"/>
      <c r="F211" s="195"/>
      <c r="G211" s="195"/>
      <c r="H211" s="195"/>
      <c r="I211" s="196"/>
      <c r="J211" s="12"/>
      <c r="K211" s="3"/>
    </row>
    <row r="212" spans="1:11" ht="12.75" customHeight="1">
      <c r="A212" s="246"/>
      <c r="B212" s="161">
        <f>B210+1</f>
        <v>83</v>
      </c>
      <c r="C212" s="81"/>
      <c r="D212" s="82"/>
      <c r="E212" s="83" t="s">
        <v>2</v>
      </c>
      <c r="F212" s="84">
        <v>100</v>
      </c>
      <c r="G212" s="34"/>
      <c r="H212" s="35"/>
      <c r="I212" s="36">
        <f>F212*G212</f>
        <v>0</v>
      </c>
      <c r="J212" s="12"/>
      <c r="K212" s="3"/>
    </row>
    <row r="213" spans="1:11" ht="22.5" customHeight="1">
      <c r="A213" s="246"/>
      <c r="B213" s="162"/>
      <c r="C213" s="194" t="s">
        <v>121</v>
      </c>
      <c r="D213" s="195"/>
      <c r="E213" s="195"/>
      <c r="F213" s="195"/>
      <c r="G213" s="195"/>
      <c r="H213" s="195"/>
      <c r="I213" s="196"/>
      <c r="J213" s="12"/>
      <c r="K213" s="3"/>
    </row>
    <row r="214" spans="1:11" ht="12.75" customHeight="1">
      <c r="A214" s="246"/>
      <c r="B214" s="161">
        <f>B212+1</f>
        <v>84</v>
      </c>
      <c r="C214" s="81"/>
      <c r="D214" s="82"/>
      <c r="E214" s="83" t="s">
        <v>2</v>
      </c>
      <c r="F214" s="84">
        <v>100</v>
      </c>
      <c r="G214" s="34"/>
      <c r="H214" s="35"/>
      <c r="I214" s="36">
        <f>F214*G214</f>
        <v>0</v>
      </c>
      <c r="J214" s="12"/>
      <c r="K214" s="3"/>
    </row>
    <row r="215" spans="1:11" ht="22.5" customHeight="1">
      <c r="A215" s="246"/>
      <c r="B215" s="162"/>
      <c r="C215" s="194" t="s">
        <v>122</v>
      </c>
      <c r="D215" s="195"/>
      <c r="E215" s="195"/>
      <c r="F215" s="195"/>
      <c r="G215" s="195"/>
      <c r="H215" s="195"/>
      <c r="I215" s="196"/>
      <c r="J215" s="12"/>
      <c r="K215" s="3"/>
    </row>
    <row r="216" spans="1:11" ht="12.75" customHeight="1">
      <c r="A216" s="246"/>
      <c r="B216" s="161">
        <f>B214+1</f>
        <v>85</v>
      </c>
      <c r="C216" s="81"/>
      <c r="D216" s="82"/>
      <c r="E216" s="83" t="s">
        <v>2</v>
      </c>
      <c r="F216" s="84">
        <v>20</v>
      </c>
      <c r="G216" s="34"/>
      <c r="H216" s="35"/>
      <c r="I216" s="36">
        <f>F216*G216</f>
        <v>0</v>
      </c>
      <c r="J216" s="12"/>
      <c r="K216" s="3"/>
    </row>
    <row r="217" spans="1:11" ht="22.5" customHeight="1">
      <c r="A217" s="246"/>
      <c r="B217" s="162"/>
      <c r="C217" s="194" t="s">
        <v>123</v>
      </c>
      <c r="D217" s="195"/>
      <c r="E217" s="195"/>
      <c r="F217" s="195"/>
      <c r="G217" s="195"/>
      <c r="H217" s="195"/>
      <c r="I217" s="196"/>
      <c r="J217" s="12"/>
      <c r="K217" s="3"/>
    </row>
    <row r="218" spans="1:11" ht="12.75" customHeight="1">
      <c r="A218" s="246"/>
      <c r="B218" s="161">
        <f>B216+1</f>
        <v>86</v>
      </c>
      <c r="C218" s="81"/>
      <c r="D218" s="82"/>
      <c r="E218" s="83" t="s">
        <v>2</v>
      </c>
      <c r="F218" s="84">
        <v>20</v>
      </c>
      <c r="G218" s="34"/>
      <c r="H218" s="35"/>
      <c r="I218" s="36">
        <f>F218*G218</f>
        <v>0</v>
      </c>
      <c r="J218" s="12"/>
      <c r="K218" s="3"/>
    </row>
    <row r="219" spans="1:11" ht="22.5" customHeight="1">
      <c r="A219" s="246"/>
      <c r="B219" s="162"/>
      <c r="C219" s="194" t="s">
        <v>124</v>
      </c>
      <c r="D219" s="195"/>
      <c r="E219" s="195"/>
      <c r="F219" s="195"/>
      <c r="G219" s="195"/>
      <c r="H219" s="195"/>
      <c r="I219" s="196"/>
      <c r="J219" s="12"/>
      <c r="K219" s="3"/>
    </row>
    <row r="220" spans="1:11" ht="12.75" customHeight="1">
      <c r="A220" s="246"/>
      <c r="B220" s="161">
        <f>B218+1</f>
        <v>87</v>
      </c>
      <c r="C220" s="81"/>
      <c r="D220" s="82"/>
      <c r="E220" s="83" t="s">
        <v>2</v>
      </c>
      <c r="F220" s="84">
        <v>20</v>
      </c>
      <c r="G220" s="34"/>
      <c r="H220" s="35"/>
      <c r="I220" s="36">
        <f>F220*G220</f>
        <v>0</v>
      </c>
      <c r="J220" s="12"/>
      <c r="K220" s="3"/>
    </row>
    <row r="221" spans="1:11" ht="22.5" customHeight="1">
      <c r="A221" s="246"/>
      <c r="B221" s="162"/>
      <c r="C221" s="194" t="s">
        <v>125</v>
      </c>
      <c r="D221" s="195"/>
      <c r="E221" s="195"/>
      <c r="F221" s="195"/>
      <c r="G221" s="195"/>
      <c r="H221" s="195"/>
      <c r="I221" s="196"/>
      <c r="J221" s="12"/>
      <c r="K221" s="3"/>
    </row>
    <row r="222" spans="1:11" ht="12.75" customHeight="1">
      <c r="A222" s="246"/>
      <c r="B222" s="161">
        <f>B220+1</f>
        <v>88</v>
      </c>
      <c r="C222" s="81"/>
      <c r="D222" s="82"/>
      <c r="E222" s="83" t="s">
        <v>2</v>
      </c>
      <c r="F222" s="84">
        <v>900</v>
      </c>
      <c r="G222" s="34"/>
      <c r="H222" s="35"/>
      <c r="I222" s="36">
        <f>F222*G222</f>
        <v>0</v>
      </c>
      <c r="J222" s="12"/>
      <c r="K222" s="3"/>
    </row>
    <row r="223" spans="1:11" ht="22.5" customHeight="1">
      <c r="A223" s="246"/>
      <c r="B223" s="162"/>
      <c r="C223" s="194" t="s">
        <v>126</v>
      </c>
      <c r="D223" s="195"/>
      <c r="E223" s="195"/>
      <c r="F223" s="195"/>
      <c r="G223" s="195"/>
      <c r="H223" s="195"/>
      <c r="I223" s="196"/>
      <c r="J223" s="12"/>
      <c r="K223" s="3"/>
    </row>
    <row r="224" spans="1:11" ht="12.75" customHeight="1">
      <c r="A224" s="246"/>
      <c r="B224" s="161">
        <f>B222+1</f>
        <v>89</v>
      </c>
      <c r="C224" s="81"/>
      <c r="D224" s="82"/>
      <c r="E224" s="83" t="s">
        <v>2</v>
      </c>
      <c r="F224" s="84">
        <v>150</v>
      </c>
      <c r="G224" s="34"/>
      <c r="H224" s="35"/>
      <c r="I224" s="36">
        <f>F224*G224</f>
        <v>0</v>
      </c>
      <c r="J224" s="12"/>
      <c r="K224" s="3"/>
    </row>
    <row r="225" spans="1:11" ht="22.5" customHeight="1">
      <c r="A225" s="246"/>
      <c r="B225" s="162"/>
      <c r="C225" s="194" t="s">
        <v>127</v>
      </c>
      <c r="D225" s="195"/>
      <c r="E225" s="195"/>
      <c r="F225" s="195"/>
      <c r="G225" s="195"/>
      <c r="H225" s="195"/>
      <c r="I225" s="196"/>
      <c r="J225" s="12"/>
      <c r="K225" s="3"/>
    </row>
    <row r="226" spans="1:11" ht="12.75" customHeight="1">
      <c r="A226" s="246"/>
      <c r="B226" s="161">
        <f>B224+1</f>
        <v>90</v>
      </c>
      <c r="C226" s="81"/>
      <c r="D226" s="82"/>
      <c r="E226" s="83" t="s">
        <v>2</v>
      </c>
      <c r="F226" s="84">
        <v>20</v>
      </c>
      <c r="G226" s="34"/>
      <c r="H226" s="35"/>
      <c r="I226" s="36">
        <f>F226*G226</f>
        <v>0</v>
      </c>
      <c r="J226" s="12"/>
      <c r="K226" s="3"/>
    </row>
    <row r="227" spans="1:11" ht="22.5" customHeight="1">
      <c r="A227" s="246"/>
      <c r="B227" s="162"/>
      <c r="C227" s="194" t="s">
        <v>128</v>
      </c>
      <c r="D227" s="195"/>
      <c r="E227" s="195"/>
      <c r="F227" s="195"/>
      <c r="G227" s="195"/>
      <c r="H227" s="195"/>
      <c r="I227" s="196"/>
      <c r="J227" s="12"/>
      <c r="K227" s="3"/>
    </row>
    <row r="228" spans="1:11" ht="12.75" customHeight="1" thickBot="1">
      <c r="A228" s="246"/>
      <c r="B228" s="161">
        <f>B226+1</f>
        <v>91</v>
      </c>
      <c r="C228" s="81"/>
      <c r="D228" s="82"/>
      <c r="E228" s="83" t="s">
        <v>2</v>
      </c>
      <c r="F228" s="84">
        <v>20</v>
      </c>
      <c r="G228" s="34"/>
      <c r="H228" s="35"/>
      <c r="I228" s="39">
        <f>F228*G228</f>
        <v>0</v>
      </c>
      <c r="J228" s="13">
        <v>3000</v>
      </c>
      <c r="K228" s="3"/>
    </row>
    <row r="229" spans="1:11" ht="18" customHeight="1" thickBot="1">
      <c r="A229" s="41"/>
      <c r="B229" s="42"/>
      <c r="C229" s="42"/>
      <c r="D229" s="43"/>
      <c r="E229" s="8"/>
      <c r="F229" s="8" t="s">
        <v>3</v>
      </c>
      <c r="G229" s="9" t="str">
        <f>A187</f>
        <v>E20</v>
      </c>
      <c r="H229" s="10"/>
      <c r="I229" s="7">
        <f>SUM(I188:I228)</f>
        <v>0</v>
      </c>
      <c r="J229" s="246"/>
      <c r="K229" s="3"/>
    </row>
    <row r="230" spans="1:11" ht="23.25" customHeight="1">
      <c r="A230" s="246" t="s">
        <v>166</v>
      </c>
      <c r="B230" s="163"/>
      <c r="C230" s="227" t="s">
        <v>129</v>
      </c>
      <c r="D230" s="227"/>
      <c r="E230" s="227"/>
      <c r="F230" s="227"/>
      <c r="G230" s="227"/>
      <c r="H230" s="227"/>
      <c r="I230" s="228"/>
      <c r="J230" s="11"/>
      <c r="K230" s="3"/>
    </row>
    <row r="231" spans="1:11" ht="12.75" customHeight="1">
      <c r="A231" s="246"/>
      <c r="B231" s="162"/>
      <c r="C231" s="80" t="s">
        <v>131</v>
      </c>
      <c r="D231" s="37"/>
      <c r="E231" s="37"/>
      <c r="F231" s="37"/>
      <c r="G231" s="37"/>
      <c r="H231" s="37"/>
      <c r="I231" s="38"/>
      <c r="J231" s="12"/>
      <c r="K231" s="3"/>
    </row>
    <row r="232" spans="1:11" ht="12.75" customHeight="1">
      <c r="A232" s="246"/>
      <c r="B232" s="160">
        <v>92</v>
      </c>
      <c r="C232" s="92"/>
      <c r="D232" s="86"/>
      <c r="E232" s="87" t="s">
        <v>2</v>
      </c>
      <c r="F232" s="88">
        <v>300</v>
      </c>
      <c r="G232" s="55"/>
      <c r="H232" s="56"/>
      <c r="I232" s="73">
        <f>F232*G232</f>
        <v>0</v>
      </c>
      <c r="J232" s="12"/>
      <c r="K232" s="3"/>
    </row>
    <row r="233" spans="1:11" ht="42" customHeight="1">
      <c r="A233" s="246"/>
      <c r="B233" s="91"/>
      <c r="C233" s="244" t="s">
        <v>130</v>
      </c>
      <c r="D233" s="244"/>
      <c r="E233" s="244"/>
      <c r="F233" s="244"/>
      <c r="G233" s="244"/>
      <c r="H233" s="244"/>
      <c r="I233" s="245"/>
      <c r="J233" s="12"/>
      <c r="K233" s="3"/>
    </row>
    <row r="234" spans="1:11" ht="12.75" customHeight="1" thickBot="1">
      <c r="A234" s="246"/>
      <c r="B234" s="161">
        <f>B232+1</f>
        <v>93</v>
      </c>
      <c r="C234" s="77"/>
      <c r="D234" s="77"/>
      <c r="E234" s="78" t="s">
        <v>2</v>
      </c>
      <c r="F234" s="79">
        <v>60</v>
      </c>
      <c r="G234" s="26"/>
      <c r="H234" s="27"/>
      <c r="I234" s="28">
        <f>F234*G234</f>
        <v>0</v>
      </c>
      <c r="J234" s="13">
        <v>120</v>
      </c>
      <c r="K234" s="3"/>
    </row>
    <row r="235" spans="1:11" ht="18" customHeight="1" thickBot="1">
      <c r="A235" s="41"/>
      <c r="B235" s="42"/>
      <c r="C235" s="42"/>
      <c r="D235" s="43"/>
      <c r="E235" s="44"/>
      <c r="F235" s="40" t="s">
        <v>3</v>
      </c>
      <c r="G235" s="9" t="str">
        <f>A230</f>
        <v>E21</v>
      </c>
      <c r="H235" s="10"/>
      <c r="I235" s="7">
        <f>I234+I232</f>
        <v>0</v>
      </c>
      <c r="J235" s="246"/>
      <c r="K235" s="3"/>
    </row>
    <row r="236" spans="1:11" ht="37.5" customHeight="1">
      <c r="A236" s="246" t="s">
        <v>167</v>
      </c>
      <c r="B236" s="163"/>
      <c r="C236" s="200" t="s">
        <v>132</v>
      </c>
      <c r="D236" s="201"/>
      <c r="E236" s="201"/>
      <c r="F236" s="201"/>
      <c r="G236" s="201"/>
      <c r="H236" s="201"/>
      <c r="I236" s="202"/>
      <c r="J236" s="11"/>
      <c r="K236" s="2"/>
    </row>
    <row r="237" spans="1:11" ht="12.75" customHeight="1" thickBot="1">
      <c r="A237" s="246"/>
      <c r="B237" s="178">
        <v>94</v>
      </c>
      <c r="C237" s="77"/>
      <c r="D237" s="77"/>
      <c r="E237" s="78" t="s">
        <v>2</v>
      </c>
      <c r="F237" s="79">
        <v>100</v>
      </c>
      <c r="G237" s="26"/>
      <c r="H237" s="27"/>
      <c r="I237" s="28">
        <f>F237*G237</f>
        <v>0</v>
      </c>
      <c r="J237" s="13">
        <v>25</v>
      </c>
      <c r="K237" s="16"/>
    </row>
    <row r="238" spans="1:11" ht="22.5" customHeight="1" thickBot="1">
      <c r="A238" s="41"/>
      <c r="B238" s="42"/>
      <c r="C238" s="42"/>
      <c r="D238" s="43"/>
      <c r="E238" s="44"/>
      <c r="F238" s="40" t="s">
        <v>3</v>
      </c>
      <c r="G238" s="9" t="str">
        <f>A236</f>
        <v>E22</v>
      </c>
      <c r="H238" s="10"/>
      <c r="I238" s="7">
        <f>SUM(I237)</f>
        <v>0</v>
      </c>
      <c r="J238" s="246"/>
      <c r="K238" s="17"/>
    </row>
    <row r="239" spans="1:11" ht="12.75" customHeight="1">
      <c r="A239" s="246" t="s">
        <v>168</v>
      </c>
      <c r="B239" s="163"/>
      <c r="C239" s="76" t="s">
        <v>133</v>
      </c>
      <c r="D239" s="29"/>
      <c r="E239" s="29"/>
      <c r="F239" s="29"/>
      <c r="G239" s="29"/>
      <c r="H239" s="29"/>
      <c r="I239" s="29"/>
      <c r="J239" s="11"/>
      <c r="K239" s="3"/>
    </row>
    <row r="240" spans="1:11" ht="33.75" customHeight="1">
      <c r="A240" s="246"/>
      <c r="B240" s="162"/>
      <c r="C240" s="194" t="s">
        <v>134</v>
      </c>
      <c r="D240" s="195"/>
      <c r="E240" s="195"/>
      <c r="F240" s="195"/>
      <c r="G240" s="195"/>
      <c r="H240" s="195"/>
      <c r="I240" s="196"/>
      <c r="J240" s="12"/>
      <c r="K240" s="3"/>
    </row>
    <row r="241" spans="1:11" ht="12.75" customHeight="1">
      <c r="A241" s="246"/>
      <c r="B241" s="161">
        <v>95</v>
      </c>
      <c r="C241" s="81"/>
      <c r="D241" s="82"/>
      <c r="E241" s="83" t="s">
        <v>2</v>
      </c>
      <c r="F241" s="84">
        <v>20</v>
      </c>
      <c r="G241" s="34"/>
      <c r="H241" s="35"/>
      <c r="I241" s="36">
        <f>F241*G241</f>
        <v>0</v>
      </c>
      <c r="J241" s="12"/>
      <c r="K241" s="3"/>
    </row>
    <row r="242" spans="1:11" ht="33.75" customHeight="1">
      <c r="A242" s="246"/>
      <c r="B242" s="162"/>
      <c r="C242" s="194" t="s">
        <v>135</v>
      </c>
      <c r="D242" s="195"/>
      <c r="E242" s="195"/>
      <c r="F242" s="195"/>
      <c r="G242" s="195"/>
      <c r="H242" s="195"/>
      <c r="I242" s="196"/>
      <c r="J242" s="12"/>
      <c r="K242" s="3"/>
    </row>
    <row r="243" spans="1:11" ht="12.75" customHeight="1">
      <c r="A243" s="246"/>
      <c r="B243" s="161">
        <f>B241+1</f>
        <v>96</v>
      </c>
      <c r="C243" s="81"/>
      <c r="D243" s="82"/>
      <c r="E243" s="83" t="s">
        <v>2</v>
      </c>
      <c r="F243" s="84">
        <v>20</v>
      </c>
      <c r="G243" s="34"/>
      <c r="H243" s="35"/>
      <c r="I243" s="36">
        <f>F243*G243</f>
        <v>0</v>
      </c>
      <c r="J243" s="12"/>
      <c r="K243" s="3"/>
    </row>
    <row r="244" spans="1:11" ht="39" customHeight="1">
      <c r="A244" s="246"/>
      <c r="B244" s="162"/>
      <c r="C244" s="194" t="s">
        <v>136</v>
      </c>
      <c r="D244" s="195"/>
      <c r="E244" s="195"/>
      <c r="F244" s="195"/>
      <c r="G244" s="195"/>
      <c r="H244" s="195"/>
      <c r="I244" s="196"/>
      <c r="J244" s="12"/>
      <c r="K244" s="3"/>
    </row>
    <row r="245" spans="1:11" ht="12.75" customHeight="1">
      <c r="A245" s="246"/>
      <c r="B245" s="161">
        <f>B243+1</f>
        <v>97</v>
      </c>
      <c r="C245" s="81"/>
      <c r="D245" s="82"/>
      <c r="E245" s="83" t="s">
        <v>2</v>
      </c>
      <c r="F245" s="84">
        <v>40</v>
      </c>
      <c r="G245" s="34"/>
      <c r="H245" s="35"/>
      <c r="I245" s="36">
        <f>F245*G245</f>
        <v>0</v>
      </c>
      <c r="J245" s="12"/>
      <c r="K245" s="3"/>
    </row>
    <row r="246" spans="1:11" ht="33.75" customHeight="1">
      <c r="A246" s="246"/>
      <c r="B246" s="162"/>
      <c r="C246" s="194" t="s">
        <v>137</v>
      </c>
      <c r="D246" s="195"/>
      <c r="E246" s="195"/>
      <c r="F246" s="195"/>
      <c r="G246" s="195"/>
      <c r="H246" s="195"/>
      <c r="I246" s="196"/>
      <c r="J246" s="12"/>
      <c r="K246" s="3"/>
    </row>
    <row r="247" spans="1:11" ht="12.75" customHeight="1">
      <c r="A247" s="246"/>
      <c r="B247" s="161">
        <f>B245+1</f>
        <v>98</v>
      </c>
      <c r="C247" s="81"/>
      <c r="D247" s="82"/>
      <c r="E247" s="83" t="s">
        <v>2</v>
      </c>
      <c r="F247" s="84">
        <v>40</v>
      </c>
      <c r="G247" s="34"/>
      <c r="H247" s="35"/>
      <c r="I247" s="36">
        <f>F247*G247</f>
        <v>0</v>
      </c>
      <c r="J247" s="12"/>
      <c r="K247" s="3"/>
    </row>
    <row r="248" spans="1:11" ht="33.75" customHeight="1">
      <c r="A248" s="246"/>
      <c r="B248" s="162"/>
      <c r="C248" s="194" t="s">
        <v>138</v>
      </c>
      <c r="D248" s="195"/>
      <c r="E248" s="195"/>
      <c r="F248" s="195"/>
      <c r="G248" s="195"/>
      <c r="H248" s="195"/>
      <c r="I248" s="196"/>
      <c r="J248" s="12"/>
      <c r="K248" s="3"/>
    </row>
    <row r="249" spans="1:11" ht="12.75" customHeight="1">
      <c r="A249" s="246"/>
      <c r="B249" s="161">
        <f>B247+1</f>
        <v>99</v>
      </c>
      <c r="C249" s="81"/>
      <c r="D249" s="82"/>
      <c r="E249" s="83" t="s">
        <v>2</v>
      </c>
      <c r="F249" s="84">
        <v>30</v>
      </c>
      <c r="G249" s="34"/>
      <c r="H249" s="35"/>
      <c r="I249" s="36">
        <f>F249*G249</f>
        <v>0</v>
      </c>
      <c r="J249" s="12"/>
      <c r="K249" s="3"/>
    </row>
    <row r="250" spans="1:11" ht="22.5" customHeight="1">
      <c r="A250" s="246"/>
      <c r="B250" s="162"/>
      <c r="C250" s="194" t="s">
        <v>139</v>
      </c>
      <c r="D250" s="195"/>
      <c r="E250" s="195"/>
      <c r="F250" s="195"/>
      <c r="G250" s="195"/>
      <c r="H250" s="195"/>
      <c r="I250" s="196"/>
      <c r="J250" s="12"/>
      <c r="K250" s="3"/>
    </row>
    <row r="251" spans="1:11" ht="12.75" customHeight="1">
      <c r="A251" s="246"/>
      <c r="B251" s="161">
        <f>B249+1</f>
        <v>100</v>
      </c>
      <c r="C251" s="81"/>
      <c r="D251" s="82"/>
      <c r="E251" s="83" t="s">
        <v>2</v>
      </c>
      <c r="F251" s="84">
        <v>100</v>
      </c>
      <c r="G251" s="34"/>
      <c r="H251" s="35"/>
      <c r="I251" s="36">
        <f>F251*G251</f>
        <v>0</v>
      </c>
      <c r="J251" s="12"/>
      <c r="K251" s="3"/>
    </row>
    <row r="252" spans="1:11" ht="22.5" customHeight="1">
      <c r="A252" s="246"/>
      <c r="B252" s="162"/>
      <c r="C252" s="194" t="s">
        <v>140</v>
      </c>
      <c r="D252" s="195"/>
      <c r="E252" s="195"/>
      <c r="F252" s="195"/>
      <c r="G252" s="195"/>
      <c r="H252" s="195"/>
      <c r="I252" s="196"/>
      <c r="J252" s="12"/>
      <c r="K252" s="3"/>
    </row>
    <row r="253" spans="1:11" ht="12.75" customHeight="1">
      <c r="A253" s="246"/>
      <c r="B253" s="161">
        <f>B251+1</f>
        <v>101</v>
      </c>
      <c r="C253" s="81"/>
      <c r="D253" s="82"/>
      <c r="E253" s="83" t="s">
        <v>2</v>
      </c>
      <c r="F253" s="84">
        <v>50</v>
      </c>
      <c r="G253" s="34"/>
      <c r="H253" s="35"/>
      <c r="I253" s="36">
        <f>F253*G253</f>
        <v>0</v>
      </c>
      <c r="J253" s="12"/>
      <c r="K253" s="3"/>
    </row>
    <row r="254" spans="1:11" ht="22.5" customHeight="1">
      <c r="A254" s="246"/>
      <c r="B254" s="162"/>
      <c r="C254" s="194" t="s">
        <v>141</v>
      </c>
      <c r="D254" s="195"/>
      <c r="E254" s="195"/>
      <c r="F254" s="195"/>
      <c r="G254" s="195"/>
      <c r="H254" s="195"/>
      <c r="I254" s="196"/>
      <c r="J254" s="12"/>
      <c r="K254" s="3"/>
    </row>
    <row r="255" spans="1:11" ht="12.75" customHeight="1">
      <c r="A255" s="246"/>
      <c r="B255" s="161">
        <f>B253+1</f>
        <v>102</v>
      </c>
      <c r="C255" s="81"/>
      <c r="D255" s="82"/>
      <c r="E255" s="83" t="s">
        <v>2</v>
      </c>
      <c r="F255" s="84">
        <v>150</v>
      </c>
      <c r="G255" s="34"/>
      <c r="H255" s="35"/>
      <c r="I255" s="36">
        <f>F255*G255</f>
        <v>0</v>
      </c>
      <c r="J255" s="12"/>
      <c r="K255" s="3"/>
    </row>
    <row r="256" spans="1:11" ht="12.75" customHeight="1">
      <c r="A256" s="246"/>
      <c r="B256" s="162"/>
      <c r="C256" s="80" t="s">
        <v>142</v>
      </c>
      <c r="D256" s="37"/>
      <c r="E256" s="37"/>
      <c r="F256" s="37"/>
      <c r="G256" s="37"/>
      <c r="H256" s="37"/>
      <c r="I256" s="38"/>
      <c r="J256" s="12"/>
      <c r="K256" s="3"/>
    </row>
    <row r="257" spans="1:11" ht="12.75" customHeight="1">
      <c r="A257" s="246"/>
      <c r="B257" s="161">
        <f>B255+1</f>
        <v>103</v>
      </c>
      <c r="C257" s="81"/>
      <c r="D257" s="82"/>
      <c r="E257" s="83" t="s">
        <v>2</v>
      </c>
      <c r="F257" s="84">
        <v>50</v>
      </c>
      <c r="G257" s="34"/>
      <c r="H257" s="35"/>
      <c r="I257" s="36">
        <f>F257*G257</f>
        <v>0</v>
      </c>
      <c r="J257" s="12"/>
      <c r="K257" s="3"/>
    </row>
    <row r="258" spans="1:11" ht="27" customHeight="1">
      <c r="A258" s="246"/>
      <c r="B258" s="162"/>
      <c r="C258" s="191" t="s">
        <v>143</v>
      </c>
      <c r="D258" s="192"/>
      <c r="E258" s="192"/>
      <c r="F258" s="192"/>
      <c r="G258" s="192"/>
      <c r="H258" s="192"/>
      <c r="I258" s="193"/>
      <c r="J258" s="12"/>
      <c r="K258" s="3"/>
    </row>
    <row r="259" spans="1:11" ht="12.75" customHeight="1">
      <c r="A259" s="246"/>
      <c r="B259" s="161">
        <f>B257+1</f>
        <v>104</v>
      </c>
      <c r="C259" s="81"/>
      <c r="D259" s="82"/>
      <c r="E259" s="83" t="s">
        <v>2</v>
      </c>
      <c r="F259" s="84">
        <v>100</v>
      </c>
      <c r="G259" s="34"/>
      <c r="H259" s="35"/>
      <c r="I259" s="36">
        <f>F259*G259</f>
        <v>0</v>
      </c>
      <c r="J259" s="12"/>
      <c r="K259" s="3"/>
    </row>
    <row r="260" spans="1:11" ht="22.5" customHeight="1">
      <c r="A260" s="246"/>
      <c r="B260" s="162"/>
      <c r="C260" s="194" t="s">
        <v>144</v>
      </c>
      <c r="D260" s="195"/>
      <c r="E260" s="195"/>
      <c r="F260" s="195"/>
      <c r="G260" s="195"/>
      <c r="H260" s="195"/>
      <c r="I260" s="196"/>
      <c r="J260" s="12"/>
      <c r="K260" s="3"/>
    </row>
    <row r="261" spans="1:11" ht="12.75" customHeight="1">
      <c r="A261" s="246"/>
      <c r="B261" s="161">
        <f>B259+1</f>
        <v>105</v>
      </c>
      <c r="C261" s="81"/>
      <c r="D261" s="82"/>
      <c r="E261" s="83" t="s">
        <v>2</v>
      </c>
      <c r="F261" s="84">
        <v>10</v>
      </c>
      <c r="G261" s="34"/>
      <c r="H261" s="35"/>
      <c r="I261" s="36">
        <f>F261*G261</f>
        <v>0</v>
      </c>
      <c r="J261" s="12"/>
      <c r="K261" s="3"/>
    </row>
    <row r="262" spans="1:11" ht="12.75" customHeight="1">
      <c r="A262" s="246"/>
      <c r="B262" s="162"/>
      <c r="C262" s="80" t="s">
        <v>145</v>
      </c>
      <c r="D262" s="37"/>
      <c r="E262" s="37"/>
      <c r="F262" s="37"/>
      <c r="G262" s="37"/>
      <c r="H262" s="37"/>
      <c r="I262" s="38"/>
      <c r="J262" s="12"/>
      <c r="K262" s="3"/>
    </row>
    <row r="263" spans="1:11" ht="12.75" customHeight="1" thickBot="1">
      <c r="A263" s="246"/>
      <c r="B263" s="161">
        <f>B261+1</f>
        <v>106</v>
      </c>
      <c r="C263" s="81"/>
      <c r="D263" s="82"/>
      <c r="E263" s="83" t="s">
        <v>2</v>
      </c>
      <c r="F263" s="84">
        <v>10</v>
      </c>
      <c r="G263" s="34"/>
      <c r="H263" s="35"/>
      <c r="I263" s="39">
        <f>F263*G263</f>
        <v>0</v>
      </c>
      <c r="J263" s="13">
        <v>1000</v>
      </c>
      <c r="K263" s="3"/>
    </row>
    <row r="264" spans="1:11" ht="18" customHeight="1" thickBot="1">
      <c r="A264" s="41"/>
      <c r="B264" s="42"/>
      <c r="C264" s="42"/>
      <c r="D264" s="43"/>
      <c r="E264" s="8"/>
      <c r="F264" s="8" t="s">
        <v>3</v>
      </c>
      <c r="G264" s="9" t="str">
        <f>A239</f>
        <v>E23</v>
      </c>
      <c r="H264" s="10"/>
      <c r="I264" s="7">
        <f>SUM(I241:I263)</f>
        <v>0</v>
      </c>
      <c r="J264" s="246"/>
      <c r="K264" s="3"/>
    </row>
    <row r="265" spans="1:11" ht="22.5" customHeight="1">
      <c r="A265" s="113"/>
      <c r="B265" s="50"/>
      <c r="C265" s="50"/>
      <c r="D265" s="54"/>
      <c r="E265" s="104"/>
      <c r="F265" s="105"/>
      <c r="G265" s="51"/>
      <c r="H265" s="52"/>
      <c r="I265" s="114"/>
      <c r="J265" s="186"/>
      <c r="K265" s="17"/>
    </row>
    <row r="266" spans="1:11" ht="22.5" customHeight="1">
      <c r="A266" s="113"/>
      <c r="B266" s="50"/>
      <c r="C266" s="50"/>
      <c r="D266" s="54"/>
      <c r="E266" s="104"/>
      <c r="F266" s="105"/>
      <c r="G266" s="51"/>
      <c r="H266" s="52"/>
      <c r="I266" s="46">
        <f>I17+I32+I43+I80++I123+I131+I139+I145+I151+I128+I156+I159+I162+I165+I171+I174+I177+I186+I229+I235+I238+I264+I77</f>
        <v>0</v>
      </c>
      <c r="J266" s="187"/>
      <c r="K266" s="17"/>
    </row>
    <row r="267" spans="1:11" ht="22.5" customHeight="1">
      <c r="A267" s="113"/>
      <c r="B267" s="50"/>
      <c r="C267" s="50"/>
      <c r="D267" s="54"/>
      <c r="E267" s="104"/>
      <c r="F267" s="105"/>
      <c r="G267" s="51"/>
      <c r="H267" s="52"/>
      <c r="I267" s="46"/>
      <c r="J267" s="187"/>
      <c r="K267" s="17"/>
    </row>
    <row r="268" spans="1:11" ht="22.5" customHeight="1">
      <c r="A268" s="113"/>
      <c r="B268" s="50"/>
      <c r="C268" s="50"/>
      <c r="D268" s="54"/>
      <c r="E268" s="104"/>
      <c r="F268" s="105"/>
      <c r="G268" s="51"/>
      <c r="H268" s="52"/>
      <c r="I268" s="46"/>
      <c r="J268" s="187"/>
      <c r="K268" s="17"/>
    </row>
    <row r="269" ht="12.75" customHeight="1"/>
  </sheetData>
  <sheetProtection/>
  <mergeCells count="65">
    <mergeCell ref="C254:I254"/>
    <mergeCell ref="C260:I260"/>
    <mergeCell ref="C187:I187"/>
    <mergeCell ref="C189:I189"/>
    <mergeCell ref="C191:I191"/>
    <mergeCell ref="C230:I230"/>
    <mergeCell ref="C233:I233"/>
    <mergeCell ref="C227:I227"/>
    <mergeCell ref="C248:I248"/>
    <mergeCell ref="C236:I236"/>
    <mergeCell ref="C250:I250"/>
    <mergeCell ref="C252:I252"/>
    <mergeCell ref="C215:I215"/>
    <mergeCell ref="C217:I217"/>
    <mergeCell ref="C219:I219"/>
    <mergeCell ref="C221:I221"/>
    <mergeCell ref="C223:I223"/>
    <mergeCell ref="C225:I225"/>
    <mergeCell ref="C38:I38"/>
    <mergeCell ref="C44:I44"/>
    <mergeCell ref="C49:F49"/>
    <mergeCell ref="C175:I175"/>
    <mergeCell ref="C178:I178"/>
    <mergeCell ref="C121:I121"/>
    <mergeCell ref="C141:I141"/>
    <mergeCell ref="C197:I197"/>
    <mergeCell ref="C135:I135"/>
    <mergeCell ref="C137:I137"/>
    <mergeCell ref="C172:I172"/>
    <mergeCell ref="C207:I207"/>
    <mergeCell ref="C209:I209"/>
    <mergeCell ref="C70:D70"/>
    <mergeCell ref="C166:I166"/>
    <mergeCell ref="C152:I152"/>
    <mergeCell ref="C154:I154"/>
    <mergeCell ref="C157:I157"/>
    <mergeCell ref="C163:I163"/>
    <mergeCell ref="C124:I124"/>
    <mergeCell ref="C193:I193"/>
    <mergeCell ref="C195:I195"/>
    <mergeCell ref="C203:I203"/>
    <mergeCell ref="C13:I13"/>
    <mergeCell ref="C15:I15"/>
    <mergeCell ref="C33:I33"/>
    <mergeCell ref="C18:I18"/>
    <mergeCell ref="C25:I25"/>
    <mergeCell ref="C46:F46"/>
    <mergeCell ref="C68:I68"/>
    <mergeCell ref="C140:I140"/>
    <mergeCell ref="C146:I146"/>
    <mergeCell ref="C126:I126"/>
    <mergeCell ref="C184:I184"/>
    <mergeCell ref="C129:I129"/>
    <mergeCell ref="C132:I132"/>
    <mergeCell ref="C133:I133"/>
    <mergeCell ref="C258:I258"/>
    <mergeCell ref="C240:I240"/>
    <mergeCell ref="C242:I242"/>
    <mergeCell ref="C244:I244"/>
    <mergeCell ref="C246:I246"/>
    <mergeCell ref="C199:I199"/>
    <mergeCell ref="C201:I201"/>
    <mergeCell ref="C205:I205"/>
    <mergeCell ref="C211:I211"/>
    <mergeCell ref="C213:I213"/>
  </mergeCells>
  <printOptions horizontalCentered="1"/>
  <pageMargins left="0.11811023622047245" right="0.11811023622047245" top="0.8661417322834646" bottom="0.35433070866141736" header="0.6299212598425197" footer="0.1968503937007874"/>
  <pageSetup horizontalDpi="600" verticalDpi="600" orientation="landscape" paperSize="9" scale="92" r:id="rId1"/>
  <headerFooter scaleWithDoc="0">
    <oddHeader>&amp;L&amp;"Times New Roman,Pogrubiona"&amp;14DZP.261.2.2020&amp;R&amp;"Times New Roman,Pogrubiona"&amp;14Załącznik nr 2E</oddHeader>
    <oddFooter>&amp;L&amp;"Arial,Normalny"&amp;8Białostockie Centrum Onkologii&amp;R&amp;"Arial,Normalny"Strona: 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Adam Piszczatowski</dc:creator>
  <cp:keywords/>
  <dc:description/>
  <cp:lastModifiedBy>Adam Piszczatowski</cp:lastModifiedBy>
  <cp:lastPrinted>2020-02-12T14:54:10Z</cp:lastPrinted>
  <dcterms:created xsi:type="dcterms:W3CDTF">2000-02-01T14:14:43Z</dcterms:created>
  <dcterms:modified xsi:type="dcterms:W3CDTF">2020-02-12T16:03:13Z</dcterms:modified>
  <cp:category/>
  <cp:version/>
  <cp:contentType/>
  <cp:contentStatus/>
</cp:coreProperties>
</file>